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4240" windowHeight="12045" activeTab="4"/>
  </bookViews>
  <sheets>
    <sheet name="." sheetId="3" r:id="rId1"/>
    <sheet name="Sheet1" sheetId="1" state="hidden" r:id="rId2"/>
    <sheet name="kontrol sayfası" sheetId="2" state="hidden" r:id="rId3"/>
    <sheet name="," sheetId="5" r:id="rId4"/>
    <sheet name="ISMMMO-UCRETLER" sheetId="6" r:id="rId5"/>
  </sheets>
  <calcPr calcId="145621"/>
</workbook>
</file>

<file path=xl/calcChain.xml><?xml version="1.0" encoding="utf-8"?>
<calcChain xmlns="http://schemas.openxmlformats.org/spreadsheetml/2006/main">
  <c r="G57" i="6" l="1"/>
  <c r="G56" i="6"/>
  <c r="G53" i="6"/>
  <c r="G51" i="6"/>
  <c r="G50" i="6"/>
  <c r="L56" i="6" l="1"/>
  <c r="L50" i="6"/>
  <c r="G47" i="6"/>
  <c r="L47" i="6" s="1"/>
  <c r="G46" i="6"/>
  <c r="G45" i="6"/>
  <c r="L51" i="6"/>
  <c r="G44" i="6"/>
  <c r="G41" i="6"/>
  <c r="G40" i="6"/>
  <c r="L40" i="6" s="1"/>
  <c r="G39" i="6"/>
  <c r="G38" i="6"/>
  <c r="G35" i="6"/>
  <c r="G34" i="6"/>
  <c r="J35" i="6"/>
  <c r="K35" i="6" s="1"/>
  <c r="J34" i="6"/>
  <c r="K34" i="6" s="1"/>
  <c r="L34" i="6" s="1"/>
  <c r="G31" i="6"/>
  <c r="G30" i="6"/>
  <c r="G29" i="6"/>
  <c r="G25" i="6"/>
  <c r="G24" i="6"/>
  <c r="G23" i="6"/>
  <c r="G16" i="6"/>
  <c r="G15" i="6"/>
  <c r="G12" i="6"/>
  <c r="G11" i="6"/>
  <c r="L23" i="6"/>
  <c r="J57" i="6"/>
  <c r="K57" i="6" s="1"/>
  <c r="K56" i="6"/>
  <c r="J56" i="6"/>
  <c r="J53" i="6"/>
  <c r="K53" i="6" s="1"/>
  <c r="L53" i="6" s="1"/>
  <c r="J51" i="6"/>
  <c r="K51" i="6" s="1"/>
  <c r="J50" i="6"/>
  <c r="K50" i="6" s="1"/>
  <c r="J47" i="6"/>
  <c r="K47" i="6" s="1"/>
  <c r="J46" i="6"/>
  <c r="K46" i="6" s="1"/>
  <c r="J45" i="6"/>
  <c r="K45" i="6" s="1"/>
  <c r="J44" i="6"/>
  <c r="K44" i="6" s="1"/>
  <c r="L44" i="6" s="1"/>
  <c r="J41" i="6"/>
  <c r="K41" i="6" s="1"/>
  <c r="K40" i="6"/>
  <c r="J40" i="6"/>
  <c r="J39" i="6"/>
  <c r="K39" i="6" s="1"/>
  <c r="L39" i="6" s="1"/>
  <c r="J38" i="6"/>
  <c r="K38" i="6" s="1"/>
  <c r="L38" i="6" s="1"/>
  <c r="J31" i="6"/>
  <c r="K31" i="6" s="1"/>
  <c r="J30" i="6"/>
  <c r="K30" i="6" s="1"/>
  <c r="L30" i="6" s="1"/>
  <c r="J29" i="6"/>
  <c r="K29" i="6" s="1"/>
  <c r="L29" i="6" s="1"/>
  <c r="J27" i="6"/>
  <c r="K27" i="6" s="1"/>
  <c r="L27" i="6" s="1"/>
  <c r="J25" i="6"/>
  <c r="K25" i="6" s="1"/>
  <c r="J24" i="6"/>
  <c r="K24" i="6" s="1"/>
  <c r="L24" i="6" s="1"/>
  <c r="J23" i="6"/>
  <c r="K23" i="6" s="1"/>
  <c r="J16" i="6"/>
  <c r="K16" i="6" s="1"/>
  <c r="J15" i="6"/>
  <c r="K15" i="6" s="1"/>
  <c r="J12" i="6"/>
  <c r="K12" i="6" s="1"/>
  <c r="L12" i="6" s="1"/>
  <c r="J11" i="6"/>
  <c r="K11" i="6" s="1"/>
  <c r="L11" i="6" s="1"/>
  <c r="G10" i="6"/>
  <c r="L10" i="6" s="1"/>
  <c r="J10" i="6"/>
  <c r="K10" i="6" s="1"/>
  <c r="L41" i="6" l="1"/>
  <c r="L57" i="6"/>
  <c r="L45" i="6"/>
  <c r="L15" i="6"/>
  <c r="L25" i="6"/>
  <c r="L46" i="6"/>
  <c r="L35" i="6"/>
  <c r="L31" i="6"/>
  <c r="L16" i="6"/>
  <c r="D57" i="6"/>
  <c r="D56" i="6"/>
  <c r="E56" i="6" s="1"/>
  <c r="D53" i="6"/>
  <c r="E53" i="6" s="1"/>
  <c r="D51" i="6"/>
  <c r="E51" i="6" s="1"/>
  <c r="D50" i="6"/>
  <c r="E50" i="6" s="1"/>
  <c r="D47" i="6"/>
  <c r="E47" i="6" s="1"/>
  <c r="D46" i="6"/>
  <c r="D45" i="6"/>
  <c r="E45" i="6" s="1"/>
  <c r="D44" i="6"/>
  <c r="D41" i="6"/>
  <c r="D40" i="6"/>
  <c r="E40" i="6" s="1"/>
  <c r="D39" i="6"/>
  <c r="E39" i="6" s="1"/>
  <c r="D38" i="6"/>
  <c r="E38" i="6" s="1"/>
  <c r="E57" i="6"/>
  <c r="E46" i="6"/>
  <c r="D35" i="6"/>
  <c r="E35" i="6" s="1"/>
  <c r="D34" i="6"/>
  <c r="E34" i="6" s="1"/>
  <c r="D31" i="6"/>
  <c r="D30" i="6"/>
  <c r="E30" i="6" s="1"/>
  <c r="D29" i="6"/>
  <c r="E29" i="6" s="1"/>
  <c r="D24" i="6"/>
  <c r="E24" i="6" s="1"/>
  <c r="D25" i="6"/>
  <c r="E25" i="6" s="1"/>
  <c r="D23" i="6"/>
  <c r="E23" i="6" s="1"/>
  <c r="D16" i="6"/>
  <c r="E16" i="6" s="1"/>
  <c r="D15" i="6"/>
  <c r="E15" i="6" s="1"/>
  <c r="D11" i="6"/>
  <c r="E11" i="6" s="1"/>
  <c r="D12" i="6"/>
  <c r="E12" i="6" s="1"/>
  <c r="D10" i="6"/>
  <c r="E10" i="6" s="1"/>
  <c r="E44" i="6"/>
  <c r="E41" i="6"/>
  <c r="E31" i="6"/>
  <c r="Q53" i="6" l="1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80" i="6"/>
  <c r="Q79" i="6"/>
  <c r="Q78" i="6"/>
  <c r="Q77" i="6"/>
  <c r="Q22" i="6"/>
  <c r="Q21" i="6"/>
  <c r="Q18" i="6"/>
  <c r="Q17" i="6"/>
  <c r="Q16" i="6"/>
  <c r="Q15" i="6"/>
  <c r="Q14" i="6"/>
  <c r="Q13" i="6"/>
  <c r="Q12" i="6"/>
  <c r="Q11" i="6"/>
  <c r="Q10" i="6"/>
  <c r="V79" i="2" l="1"/>
  <c r="S79" i="2"/>
  <c r="Q79" i="2"/>
  <c r="N79" i="2"/>
  <c r="G79" i="2"/>
  <c r="V77" i="2"/>
  <c r="S77" i="2"/>
  <c r="Q77" i="2"/>
  <c r="N77" i="2"/>
  <c r="G77" i="2"/>
  <c r="V76" i="2"/>
  <c r="S76" i="2"/>
  <c r="Q76" i="2"/>
  <c r="N76" i="2"/>
  <c r="G76" i="2"/>
  <c r="V73" i="2"/>
  <c r="S73" i="2"/>
  <c r="Q73" i="2"/>
  <c r="N73" i="2"/>
  <c r="G73" i="2"/>
  <c r="V72" i="2"/>
  <c r="S72" i="2"/>
  <c r="Q72" i="2"/>
  <c r="N72" i="2"/>
  <c r="G72" i="2"/>
  <c r="V71" i="2"/>
  <c r="S71" i="2"/>
  <c r="Q71" i="2"/>
  <c r="N71" i="2"/>
  <c r="G71" i="2"/>
  <c r="V70" i="2"/>
  <c r="S70" i="2"/>
  <c r="Q70" i="2"/>
  <c r="N70" i="2"/>
  <c r="G70" i="2"/>
  <c r="V67" i="2"/>
  <c r="S67" i="2"/>
  <c r="Q67" i="2"/>
  <c r="N67" i="2"/>
  <c r="G67" i="2"/>
  <c r="V66" i="2"/>
  <c r="S66" i="2"/>
  <c r="Q66" i="2"/>
  <c r="N66" i="2"/>
  <c r="G66" i="2"/>
  <c r="V65" i="2"/>
  <c r="S65" i="2"/>
  <c r="Q65" i="2"/>
  <c r="N65" i="2"/>
  <c r="G65" i="2"/>
  <c r="V64" i="2"/>
  <c r="S64" i="2"/>
  <c r="Q64" i="2"/>
  <c r="N64" i="2"/>
  <c r="G64" i="2"/>
  <c r="V61" i="2"/>
  <c r="S61" i="2"/>
  <c r="Q61" i="2"/>
  <c r="N61" i="2"/>
  <c r="G61" i="2"/>
  <c r="V60" i="2"/>
  <c r="S60" i="2"/>
  <c r="Q60" i="2"/>
  <c r="N60" i="2"/>
  <c r="G60" i="2"/>
  <c r="V57" i="2"/>
  <c r="S57" i="2"/>
  <c r="P57" i="2"/>
  <c r="Q57" i="2" s="1"/>
  <c r="N57" i="2"/>
  <c r="G57" i="2"/>
  <c r="V56" i="2"/>
  <c r="S56" i="2"/>
  <c r="Q56" i="2"/>
  <c r="N56" i="2"/>
  <c r="G56" i="2"/>
  <c r="V55" i="2"/>
  <c r="S55" i="2"/>
  <c r="Q55" i="2"/>
  <c r="N55" i="2"/>
  <c r="G55" i="2"/>
  <c r="V51" i="2"/>
  <c r="S51" i="2"/>
  <c r="Q51" i="2"/>
  <c r="N51" i="2"/>
  <c r="G51" i="2"/>
  <c r="V50" i="2"/>
  <c r="S50" i="2"/>
  <c r="Q50" i="2"/>
  <c r="N50" i="2"/>
  <c r="G50" i="2"/>
  <c r="V49" i="2"/>
  <c r="S49" i="2"/>
  <c r="Q49" i="2"/>
  <c r="N49" i="2"/>
  <c r="G49" i="2"/>
  <c r="V46" i="2"/>
  <c r="S46" i="2"/>
  <c r="Q46" i="2"/>
  <c r="N46" i="2"/>
  <c r="G46" i="2"/>
  <c r="V45" i="2"/>
  <c r="S45" i="2"/>
  <c r="Q45" i="2"/>
  <c r="N45" i="2"/>
  <c r="G45" i="2"/>
  <c r="V42" i="2"/>
  <c r="S42" i="2"/>
  <c r="Q42" i="2"/>
  <c r="N42" i="2"/>
  <c r="G42" i="2"/>
  <c r="V41" i="2"/>
  <c r="S41" i="2"/>
  <c r="Q41" i="2"/>
  <c r="N41" i="2"/>
  <c r="G41" i="2"/>
  <c r="U40" i="2"/>
  <c r="V40" i="2" s="1"/>
  <c r="S40" i="2"/>
  <c r="P40" i="2"/>
  <c r="Q40" i="2" s="1"/>
  <c r="N40" i="2"/>
  <c r="G40" i="2"/>
  <c r="V39" i="2"/>
  <c r="S39" i="2"/>
  <c r="Q39" i="2"/>
  <c r="N39" i="2"/>
  <c r="G39" i="2"/>
  <c r="V38" i="2"/>
  <c r="S38" i="2"/>
  <c r="Q38" i="2"/>
  <c r="N38" i="2"/>
  <c r="G38" i="2"/>
  <c r="V35" i="2"/>
  <c r="S35" i="2"/>
  <c r="Q35" i="2"/>
  <c r="N35" i="2"/>
  <c r="G35" i="2"/>
  <c r="U34" i="2"/>
  <c r="V34" i="2" s="1"/>
  <c r="S34" i="2"/>
  <c r="P34" i="2"/>
  <c r="Q34" i="2" s="1"/>
  <c r="N34" i="2"/>
  <c r="G34" i="2"/>
  <c r="V33" i="2"/>
  <c r="S33" i="2"/>
  <c r="P33" i="2"/>
  <c r="Q33" i="2" s="1"/>
  <c r="N33" i="2"/>
  <c r="G33" i="2"/>
  <c r="M61" i="1" l="1"/>
  <c r="N61" i="1" s="1"/>
  <c r="L61" i="1"/>
  <c r="K61" i="1"/>
  <c r="J61" i="1"/>
  <c r="G61" i="1"/>
  <c r="E61" i="1"/>
  <c r="M60" i="1"/>
  <c r="N60" i="1" s="1"/>
  <c r="L60" i="1"/>
  <c r="K60" i="1"/>
  <c r="J60" i="1"/>
  <c r="G60" i="1"/>
  <c r="E60" i="1"/>
  <c r="M59" i="1"/>
  <c r="N59" i="1" s="1"/>
  <c r="L59" i="1"/>
  <c r="K59" i="1"/>
  <c r="J59" i="1"/>
  <c r="G59" i="1"/>
  <c r="E59" i="1"/>
  <c r="M57" i="1"/>
  <c r="N57" i="1" s="1"/>
  <c r="L57" i="1"/>
  <c r="K57" i="1"/>
  <c r="J57" i="1"/>
  <c r="G57" i="1"/>
  <c r="E57" i="1"/>
  <c r="M56" i="1"/>
  <c r="N56" i="1" s="1"/>
  <c r="L56" i="1"/>
  <c r="K56" i="1"/>
  <c r="J56" i="1"/>
  <c r="G56" i="1"/>
  <c r="M55" i="1"/>
  <c r="N55" i="1" s="1"/>
  <c r="L55" i="1"/>
  <c r="K55" i="1"/>
  <c r="J55" i="1"/>
  <c r="G55" i="1"/>
  <c r="E55" i="1"/>
  <c r="M54" i="1"/>
  <c r="N54" i="1" s="1"/>
  <c r="L54" i="1"/>
  <c r="K54" i="1"/>
  <c r="J54" i="1"/>
  <c r="G54" i="1"/>
  <c r="E54" i="1"/>
  <c r="M53" i="1"/>
  <c r="N53" i="1" s="1"/>
  <c r="L53" i="1"/>
  <c r="K53" i="1"/>
  <c r="J53" i="1"/>
  <c r="G53" i="1"/>
  <c r="M52" i="1"/>
  <c r="N52" i="1" s="1"/>
  <c r="L52" i="1"/>
  <c r="K52" i="1"/>
  <c r="J52" i="1"/>
  <c r="G52" i="1"/>
  <c r="E52" i="1"/>
  <c r="M51" i="1"/>
  <c r="N51" i="1" s="1"/>
  <c r="L51" i="1"/>
  <c r="K51" i="1"/>
  <c r="J51" i="1"/>
  <c r="G51" i="1"/>
  <c r="M50" i="1"/>
  <c r="N50" i="1" s="1"/>
  <c r="L50" i="1"/>
  <c r="K50" i="1"/>
  <c r="J50" i="1"/>
  <c r="G50" i="1"/>
  <c r="E50" i="1"/>
  <c r="M49" i="1"/>
  <c r="N49" i="1" s="1"/>
  <c r="L49" i="1"/>
  <c r="K49" i="1"/>
  <c r="J49" i="1"/>
  <c r="M48" i="1"/>
  <c r="N48" i="1" s="1"/>
  <c r="L48" i="1"/>
  <c r="K48" i="1"/>
  <c r="J48" i="1"/>
  <c r="M47" i="1"/>
  <c r="N47" i="1" s="1"/>
  <c r="L47" i="1"/>
  <c r="K47" i="1"/>
  <c r="J47" i="1"/>
  <c r="G47" i="1"/>
  <c r="E47" i="1"/>
  <c r="M46" i="1"/>
  <c r="N46" i="1" s="1"/>
  <c r="L46" i="1"/>
  <c r="K46" i="1"/>
  <c r="J46" i="1"/>
  <c r="G46" i="1"/>
  <c r="E46" i="1"/>
  <c r="M45" i="1"/>
  <c r="N45" i="1" s="1"/>
  <c r="L45" i="1"/>
  <c r="K45" i="1"/>
  <c r="J45" i="1"/>
  <c r="G45" i="1"/>
  <c r="E45" i="1"/>
  <c r="M44" i="1"/>
  <c r="N44" i="1" s="1"/>
  <c r="L44" i="1"/>
  <c r="K44" i="1"/>
  <c r="J44" i="1"/>
  <c r="M43" i="1"/>
  <c r="N43" i="1" s="1"/>
  <c r="L43" i="1"/>
  <c r="K43" i="1"/>
  <c r="J43" i="1"/>
  <c r="M42" i="1"/>
  <c r="N42" i="1" s="1"/>
  <c r="L42" i="1"/>
  <c r="K42" i="1"/>
  <c r="J42" i="1"/>
  <c r="G42" i="1"/>
  <c r="E42" i="1"/>
  <c r="M41" i="1"/>
  <c r="N41" i="1" s="1"/>
  <c r="L41" i="1"/>
  <c r="K41" i="1"/>
  <c r="J41" i="1"/>
  <c r="G41" i="1"/>
  <c r="E41" i="1"/>
  <c r="M40" i="1"/>
  <c r="N40" i="1" s="1"/>
  <c r="L40" i="1"/>
  <c r="K40" i="1"/>
  <c r="J40" i="1"/>
  <c r="G40" i="1"/>
  <c r="E40" i="1"/>
  <c r="M39" i="1"/>
  <c r="N39" i="1" s="1"/>
  <c r="L39" i="1"/>
  <c r="K39" i="1"/>
  <c r="J39" i="1"/>
  <c r="G39" i="1"/>
  <c r="E39" i="1"/>
  <c r="N38" i="1"/>
  <c r="M38" i="1"/>
  <c r="L38" i="1"/>
  <c r="K38" i="1"/>
  <c r="J38" i="1"/>
  <c r="G38" i="1"/>
  <c r="E38" i="1"/>
  <c r="M37" i="1"/>
  <c r="N37" i="1" s="1"/>
  <c r="L37" i="1"/>
  <c r="K37" i="1"/>
  <c r="J37" i="1"/>
  <c r="G37" i="1"/>
  <c r="E37" i="1"/>
  <c r="M36" i="1"/>
  <c r="N36" i="1" s="1"/>
  <c r="L36" i="1"/>
  <c r="K36" i="1"/>
  <c r="J36" i="1"/>
  <c r="G36" i="1"/>
  <c r="E36" i="1"/>
  <c r="M35" i="1"/>
  <c r="N35" i="1" s="1"/>
  <c r="L35" i="1"/>
  <c r="K35" i="1"/>
  <c r="J35" i="1"/>
  <c r="G35" i="1"/>
  <c r="E35" i="1"/>
  <c r="M34" i="1"/>
  <c r="N34" i="1" s="1"/>
  <c r="L34" i="1"/>
  <c r="K34" i="1"/>
  <c r="J34" i="1"/>
  <c r="G34" i="1"/>
  <c r="E34" i="1"/>
  <c r="M33" i="1"/>
  <c r="N33" i="1" s="1"/>
  <c r="L33" i="1"/>
  <c r="K33" i="1"/>
  <c r="J33" i="1"/>
  <c r="G33" i="1"/>
  <c r="E33" i="1"/>
  <c r="M32" i="1"/>
  <c r="N32" i="1" s="1"/>
  <c r="L32" i="1"/>
  <c r="K32" i="1"/>
  <c r="J32" i="1"/>
  <c r="G32" i="1"/>
  <c r="E32" i="1"/>
  <c r="M28" i="1"/>
  <c r="N28" i="1" s="1"/>
  <c r="L28" i="1"/>
  <c r="K28" i="1"/>
  <c r="J28" i="1"/>
  <c r="G28" i="1"/>
  <c r="E28" i="1"/>
  <c r="N27" i="1"/>
  <c r="M27" i="1"/>
  <c r="L27" i="1"/>
  <c r="K27" i="1"/>
  <c r="J27" i="1"/>
  <c r="G27" i="1"/>
  <c r="E27" i="1"/>
  <c r="M26" i="1"/>
  <c r="N26" i="1" s="1"/>
  <c r="L26" i="1"/>
  <c r="K26" i="1"/>
  <c r="J26" i="1"/>
  <c r="G26" i="1"/>
  <c r="E26" i="1"/>
  <c r="M24" i="1"/>
  <c r="N24" i="1" s="1"/>
  <c r="L24" i="1"/>
  <c r="K24" i="1"/>
  <c r="J24" i="1"/>
  <c r="G24" i="1"/>
  <c r="E24" i="1"/>
  <c r="M23" i="1"/>
  <c r="N23" i="1" s="1"/>
  <c r="L23" i="1"/>
  <c r="K23" i="1"/>
  <c r="J23" i="1"/>
  <c r="G23" i="1"/>
  <c r="E23" i="1"/>
  <c r="M22" i="1"/>
  <c r="N22" i="1" s="1"/>
  <c r="L22" i="1"/>
  <c r="K22" i="1"/>
  <c r="J22" i="1"/>
  <c r="G22" i="1"/>
  <c r="E22" i="1"/>
  <c r="M21" i="1"/>
  <c r="N21" i="1" s="1"/>
  <c r="L21" i="1"/>
  <c r="K21" i="1"/>
  <c r="J21" i="1"/>
  <c r="G21" i="1"/>
  <c r="E21" i="1"/>
  <c r="N20" i="1"/>
  <c r="M20" i="1"/>
  <c r="L20" i="1"/>
  <c r="K20" i="1"/>
  <c r="J20" i="1"/>
  <c r="G20" i="1"/>
  <c r="E20" i="1"/>
  <c r="M19" i="1"/>
  <c r="N19" i="1" s="1"/>
  <c r="L19" i="1"/>
  <c r="K19" i="1"/>
  <c r="J19" i="1"/>
  <c r="M18" i="1"/>
  <c r="N18" i="1" s="1"/>
  <c r="L18" i="1"/>
  <c r="K18" i="1"/>
  <c r="J18" i="1"/>
  <c r="G18" i="1"/>
  <c r="E18" i="1"/>
  <c r="M17" i="1"/>
  <c r="N17" i="1" s="1"/>
  <c r="L17" i="1"/>
  <c r="K17" i="1"/>
  <c r="J17" i="1"/>
  <c r="G17" i="1"/>
  <c r="E17" i="1"/>
  <c r="M16" i="1"/>
  <c r="N16" i="1" s="1"/>
  <c r="L16" i="1"/>
  <c r="K16" i="1"/>
  <c r="J16" i="1"/>
  <c r="G16" i="1"/>
  <c r="E16" i="1"/>
  <c r="M15" i="1"/>
  <c r="N15" i="1" s="1"/>
  <c r="L15" i="1"/>
  <c r="K15" i="1"/>
  <c r="J15" i="1"/>
  <c r="G15" i="1"/>
  <c r="E15" i="1"/>
  <c r="M14" i="1"/>
  <c r="N14" i="1" s="1"/>
  <c r="L14" i="1"/>
  <c r="K14" i="1"/>
  <c r="J14" i="1"/>
  <c r="G14" i="1"/>
  <c r="E14" i="1"/>
  <c r="N13" i="1"/>
  <c r="M13" i="1"/>
  <c r="L13" i="1"/>
  <c r="K13" i="1"/>
  <c r="J13" i="1"/>
  <c r="G13" i="1"/>
  <c r="E13" i="1"/>
  <c r="M12" i="1"/>
  <c r="N12" i="1" s="1"/>
  <c r="L12" i="1"/>
  <c r="K12" i="1"/>
  <c r="J12" i="1"/>
  <c r="G12" i="1"/>
  <c r="E12" i="1"/>
  <c r="M11" i="1"/>
  <c r="N11" i="1" s="1"/>
  <c r="L11" i="1"/>
  <c r="K11" i="1"/>
  <c r="J11" i="1"/>
  <c r="G11" i="1"/>
  <c r="E11" i="1"/>
  <c r="M10" i="1"/>
  <c r="N10" i="1" s="1"/>
  <c r="L10" i="1"/>
  <c r="K10" i="1"/>
  <c r="J10" i="1"/>
  <c r="G10" i="1"/>
  <c r="E10" i="1"/>
  <c r="M9" i="1"/>
  <c r="N9" i="1" s="1"/>
  <c r="L9" i="1"/>
  <c r="K9" i="1"/>
  <c r="J9" i="1"/>
  <c r="G9" i="1"/>
  <c r="E9" i="1"/>
  <c r="M8" i="1"/>
  <c r="N8" i="1" s="1"/>
  <c r="L8" i="1"/>
  <c r="K8" i="1"/>
  <c r="J8" i="1"/>
  <c r="G8" i="1"/>
  <c r="E8" i="1"/>
  <c r="M7" i="1"/>
  <c r="N7" i="1" s="1"/>
  <c r="L7" i="1"/>
  <c r="K7" i="1"/>
  <c r="J7" i="1"/>
  <c r="G7" i="1"/>
  <c r="E7" i="1"/>
  <c r="M6" i="1"/>
  <c r="N6" i="1" s="1"/>
  <c r="L6" i="1"/>
  <c r="K6" i="1"/>
  <c r="J6" i="1"/>
  <c r="G6" i="1"/>
  <c r="E6" i="1"/>
  <c r="M5" i="1"/>
  <c r="N5" i="1" s="1"/>
  <c r="L5" i="1"/>
  <c r="K5" i="1"/>
  <c r="J5" i="1"/>
  <c r="G5" i="1"/>
  <c r="E5" i="1"/>
  <c r="M4" i="1"/>
  <c r="N4" i="1" s="1"/>
  <c r="L4" i="1"/>
  <c r="K4" i="1"/>
  <c r="J4" i="1"/>
  <c r="G4" i="1"/>
  <c r="E4" i="1"/>
  <c r="M3" i="1"/>
  <c r="N3" i="1" s="1"/>
  <c r="L3" i="1"/>
  <c r="K3" i="1"/>
  <c r="J3" i="1"/>
  <c r="G3" i="1"/>
  <c r="E3" i="1"/>
</calcChain>
</file>

<file path=xl/sharedStrings.xml><?xml version="1.0" encoding="utf-8"?>
<sst xmlns="http://schemas.openxmlformats.org/spreadsheetml/2006/main" count="246" uniqueCount="102">
  <si>
    <t>Fen Bilimler Enstitüsü Öğrenim Ücretleri (%8 KDV Dahil)</t>
  </si>
  <si>
    <t>TAM ÜCRETLİ ÖĞRENCİ</t>
  </si>
  <si>
    <t>YÜKSEK LİSANS &amp; DOKTORA  PROGRAMLARI</t>
  </si>
  <si>
    <t xml:space="preserve">2016-2017 YILI ONAYLANAN PAKET ÜCRET </t>
  </si>
  <si>
    <t>2017-2018 YILI  ONAYLANAN PAKET ÜCRET</t>
  </si>
  <si>
    <t>Artış %</t>
  </si>
  <si>
    <t>2018-2019 YILI  ONAYLANAN PAKET ÜCRET</t>
  </si>
  <si>
    <t xml:space="preserve">PEŞİN ÖDENECEK TUTAR </t>
  </si>
  <si>
    <t>4 TAKSİT ( BANKA KMH )</t>
  </si>
  <si>
    <t>10 TAKSİT ÖDENECEK             ( BANKA KMH/KK)</t>
  </si>
  <si>
    <t>10 TAKSİT TOPLAM</t>
  </si>
  <si>
    <t>Bilgisayar Mühendisliği (Tezsiz)  ( Y.Lisans )</t>
  </si>
  <si>
    <t>Bilgisayar Mühendisliği (Tezli)  ( Y.Lisans )</t>
  </si>
  <si>
    <t>Siber Güvenlik (Tezli)  ( Y.Lisans )</t>
  </si>
  <si>
    <t>Siber Güvenlik ( Tezsiz)  ( Y.Lisans )</t>
  </si>
  <si>
    <t>Elektronik Mühendisliği (Tezli)  ( Y.Lisans )</t>
  </si>
  <si>
    <t>Elektronik Mühendisliği (Tezsiz)  ( Y.Lisans )</t>
  </si>
  <si>
    <t>Endüstri Mühendisliği (Tezli)  ( Y.Lisans )</t>
  </si>
  <si>
    <t>Endüstri Mühendisliği (Tezsiz)  ( Y.Lisans )</t>
  </si>
  <si>
    <t>Enformasyon Teknolojileri (Tezli)  ( Y.Lisans )</t>
  </si>
  <si>
    <t>Enformasyon Teknolojileri (Tezsiz)  ( Y.Lisans )</t>
  </si>
  <si>
    <t>İnşaat Mühendisliği ( Tezli )  ( Y.Lisans )</t>
  </si>
  <si>
    <t>İnşaat Mühendisliği ( Tezsiz)  ( Y.Lisans )</t>
  </si>
  <si>
    <t>Makine Mühendisliği (Tezli)  ( Y.Lisans )</t>
  </si>
  <si>
    <t>Makine Mühendisliği (Tezsiz)  ( Y.Lisans )</t>
  </si>
  <si>
    <t>Matematik 8 Tezli )  ( Y.Lisans )</t>
  </si>
  <si>
    <t>Peyzaj Mimarlığı (Tezli)  ( Y.Lisans )</t>
  </si>
  <si>
    <t>Peyzaj Mimarlığı (Tezsiz)  ( Y.Lisans )</t>
  </si>
  <si>
    <t>Teknoloji ve İnovasyon Yönetimi (Tezsiz )  ( Y.Lisans )</t>
  </si>
  <si>
    <t>Finans Mühendisliği (Tezsiz)  ( Y.Lisans )</t>
  </si>
  <si>
    <t>İş Sağlığı ve Güvenliği (Tezsiz)  ( Y.Lisans )</t>
  </si>
  <si>
    <t>Bilgisayar Mühendisliği ( Doktora )</t>
  </si>
  <si>
    <t>Elektronik Mühendisliği ( Doktora )</t>
  </si>
  <si>
    <t>Matematik ( Doktora )</t>
  </si>
  <si>
    <t>Sosyal Bilimler Enstitüsü Öğrenim Ücretleri (%8 KDV Dahil)</t>
  </si>
  <si>
    <t>YÜKSEK LİSANS PROGRAMLARI</t>
  </si>
  <si>
    <t>Görsel İletişim Tasarımı (Tezli-Türkçe)  ( Y.Lisans )</t>
  </si>
  <si>
    <t>Görsel İletişim Tasarımı (Tezsiz-Türkçe)  ( Y.Lisans )</t>
  </si>
  <si>
    <t>İç Mimarlık (Tezli-Türkçe)  ( Y.Lisans )</t>
  </si>
  <si>
    <t>İç Mimarlık (Tezsiz-Türkçe)  ( Y.Lisans )</t>
  </si>
  <si>
    <r>
      <t>İşletme Yönetimi Uzaktan Eğitim</t>
    </r>
    <r>
      <rPr>
        <sz val="8"/>
        <color rgb="FFFF0000"/>
        <rFont val="İnherit"/>
        <charset val="162"/>
      </rPr>
      <t xml:space="preserve"> e-MBA</t>
    </r>
    <r>
      <rPr>
        <sz val="8"/>
        <color theme="1"/>
        <rFont val="İnherit"/>
      </rPr>
      <t xml:space="preserve"> (Tezsiz-Türkçe)  ( Y.Lisans )</t>
    </r>
  </si>
  <si>
    <t>Klinik Psikoloji (Tezli Türkçe)  ( Y.Lisans )</t>
  </si>
  <si>
    <t>Klinik Psikoloji (Tezsiz-Türkçe)  ( Y.Lisans )</t>
  </si>
  <si>
    <t>Moda ve Tekstil Tasarımı (Tezli-Türkçe)  ( Y.Lisans )</t>
  </si>
  <si>
    <t>Moda ve Tekstil Tasarımı (Tezsiz-Türkçe)  ( Y.Lisans )</t>
  </si>
  <si>
    <t>Muhasebe ve Denetim (Tezli - Türkçe)  ( Y.Lisans )</t>
  </si>
  <si>
    <t>Muhasebe ve Denetim (Tezsiz - Türkçe)  ( Y.Lisans )</t>
  </si>
  <si>
    <t>Muhasebe ve Denetim  Uzaktan Eğitim e- MAC (Tezsiz - Türkçe)  ( Y.Lisans )</t>
  </si>
  <si>
    <t>Pazarlama Marka Yönetimi Uzaktan Eğitimi  ( Y.Lisans )</t>
  </si>
  <si>
    <t>Resim (Tezli-Türkçe)  ( Y.Lisans )</t>
  </si>
  <si>
    <t>Sanat Kuramı ve Eleştiri (Tezli-Türkçe)  ( Y.Lisans )</t>
  </si>
  <si>
    <t>Sanat Kuramı ve Eleştiri (Tezsiz-Türkçe)  ( Y.Lisans )</t>
  </si>
  <si>
    <t>Sinema- TV ( Tezli )  ( Y.Lisans )</t>
  </si>
  <si>
    <t>Sinema- TV ( Tezsiz )  ( Y.Lisans )</t>
  </si>
  <si>
    <t>Uluslararası İlişkiler (Tezli)  ( Y.Lisans )</t>
  </si>
  <si>
    <t>Uluslararası İlişkiler (Tezsiz)  ( Y.Lisans )</t>
  </si>
  <si>
    <t>Uygulamalı Ekonomi (Tezli)  ( Y.Lisans )</t>
  </si>
  <si>
    <t>Uygulamalı Ekonomi (Tezsiz)  ( Y.Lisans )</t>
  </si>
  <si>
    <t>Orta Doğu Araştırmaları (Tezsiz)  ( Y.Lisans )</t>
  </si>
  <si>
    <t>Yöneticiler için İşletme (Tezli, İngilizce-Türkçe)  ( Y.Lisans )</t>
  </si>
  <si>
    <t>Yöneticiler için İşletme (Tezsiz, İngilizce-Türkçe)  ( Y.Lisans )</t>
  </si>
  <si>
    <t>Yönetim Bilişim Sistemleri (Tezsiz)  ( Y.Lisans )</t>
  </si>
  <si>
    <t xml:space="preserve"> </t>
  </si>
  <si>
    <t>Çağdaş İşletme Yönetimi ( Doktora )</t>
  </si>
  <si>
    <t>Sanat Bilimi Doktora Programı (Türkçe) ( Doktora )</t>
  </si>
  <si>
    <t>Klinik Psikoloji Doktora ( Doktora )</t>
  </si>
  <si>
    <t>%75 BURSLU ÖĞRENCİ</t>
  </si>
  <si>
    <t>%50 BURSLU ÖĞRENCİ</t>
  </si>
  <si>
    <t>%25 BURSLU ÖĞRENCİ</t>
  </si>
  <si>
    <t>2018-2019 YILI  PAKET ÜCRET</t>
  </si>
  <si>
    <t>4 TAKSİT         ( BANKA KMH )</t>
  </si>
  <si>
    <t>UZAKTAN EĞİTİM PROGRAMLARI</t>
  </si>
  <si>
    <t xml:space="preserve">İşletme Yönetimi  Yüksek Lisans Programı  ( e-MBA )  (Tezsiz-Türkçe) </t>
  </si>
  <si>
    <t xml:space="preserve">Muhasebe ve Denetim  Yüksek Lisans Programı ( e- MAC (Tezsiz-Türkçe)  </t>
  </si>
  <si>
    <t>Pazarlama Marka Yönetimi Marka Yönetimi  ( Tezsiz- Türkçe )</t>
  </si>
  <si>
    <t>İŞLETME ANABİLİM DALI PROGRAMLARI</t>
  </si>
  <si>
    <t>EKONOMİ ANABİLİM DALI PROGRAMLARI</t>
  </si>
  <si>
    <t>ULUSLARARASI İLİŞKİLER ANABİLİM DALI PROGRAMLARI</t>
  </si>
  <si>
    <t>PSİKOLOJİ  ANABİLİM DALI PROGRAMLARI</t>
  </si>
  <si>
    <t>İÇ MİMARLIK  ANABİLİM DALI PROGRAMLARI</t>
  </si>
  <si>
    <t>GÖRSEL SANATLAR  ANABİLİM DALI PROGRAMLARI</t>
  </si>
  <si>
    <t>GÖRSEL İLETİŞİM VE TASARIMI ANABİLİM DALI PROGRAMLARI</t>
  </si>
  <si>
    <t>MODA TEKSTİL VE TASARIM  ANABİLİM DALI PROGRAMLARI</t>
  </si>
  <si>
    <t>10 TAKSİT ( KREDİ KARTI &amp; KREDİLİ MEVDUAT HESABI )</t>
  </si>
  <si>
    <t>TAM ÜCRETLİ</t>
  </si>
  <si>
    <t>%50 BURSLU</t>
  </si>
  <si>
    <t>TOPLAM</t>
  </si>
  <si>
    <t>ÖRGÜN EĞİTİM MUHASEBE VE DENETİM YL</t>
  </si>
  <si>
    <t>2018-2019 YILI  %50 BURSLU PAKET ÜCRET</t>
  </si>
  <si>
    <t>PEŞİN      İNDİRİMLİ      (%10 Peşin İndirimi)</t>
  </si>
  <si>
    <t>SİNEMA-TV ANABİLİM DALI PROGRAMLARI</t>
  </si>
  <si>
    <t>Sinema-TV (Tezli-Türkçe)  ( Y.Lisans )</t>
  </si>
  <si>
    <t>Sinema-TV (Tezsiz-Türkçe)  ( Y.Lisans )</t>
  </si>
  <si>
    <t xml:space="preserve">Muhasebe ve Denetim  Yüksek Lisans Programı (Tezsiz-Türkçe) (1)  </t>
  </si>
  <si>
    <t>Pazarlama Marka Yönetimi Marka Yönetimi  ( Tezsiz- Türkçe ) (1)</t>
  </si>
  <si>
    <t>(1) YÖK'ten onay beklenmektedir.</t>
  </si>
  <si>
    <t xml:space="preserve">AYLIK TAKSİT </t>
  </si>
  <si>
    <t>KURUMSAL İŞBİRLİĞİ        (%20 İndirim)</t>
  </si>
  <si>
    <t>IŞIK ÜNİVERSİTESİ İLE EĞİTİM İŞBİRLİĞİ ÇERÇEVESİNDE</t>
  </si>
  <si>
    <t>İSMMMO MENSUPLARINA VE 1.DERECE AİLE ÜYELERİNE UYGULANACAK EĞİTİM ÜCRETLERİ</t>
  </si>
  <si>
    <t>2018-2019 ÖĞRETİM YILI / GÜZ VE BAHAR YARIYILLARI</t>
  </si>
  <si>
    <r>
      <t xml:space="preserve">İLETİŞİM: sbe@isikun.edu.tr / </t>
    </r>
    <r>
      <rPr>
        <sz val="11"/>
        <color theme="1"/>
        <rFont val="Calibri"/>
        <family val="2"/>
        <charset val="162"/>
        <scheme val="minor"/>
      </rPr>
      <t>444 07 99 dahili 6129</t>
    </r>
    <r>
      <rPr>
        <b/>
        <sz val="11"/>
        <color theme="1"/>
        <rFont val="Calibri"/>
        <family val="2"/>
        <charset val="162"/>
        <scheme val="minor"/>
      </rPr>
      <t xml:space="preserve"> / http://www.isikun.edu.tr/sbe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</si>
</sst>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TL&quot;_-;\-* #,##0.00\ &quot;TL&quot;_-;_-* &quot;-&quot;??\ &quot;TL&quot;_-;_-@_-"/>
    <numFmt numFmtId="164" formatCode="_-* #,##0\ &quot;TL&quot;_-;\-* #,##0\ &quot;TL&quot;_-;_-* &quot;-&quot;??\ &quot;TL&quot;_-;_-@_-"/>
  </numFmts>
  <fonts count="1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8"/>
      <color theme="0"/>
      <name val="İnherit"/>
    </font>
    <font>
      <sz val="8"/>
      <color theme="1"/>
      <name val="İnherit"/>
    </font>
    <font>
      <sz val="12"/>
      <color rgb="FFFFFFFF"/>
      <name val="Arial"/>
      <family val="2"/>
      <charset val="162"/>
    </font>
    <font>
      <sz val="8"/>
      <color rgb="FFFF0000"/>
      <name val="İnherit"/>
      <charset val="162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İnherit"/>
      <charset val="162"/>
    </font>
    <font>
      <sz val="8"/>
      <name val="İnherit"/>
    </font>
    <font>
      <b/>
      <sz val="8"/>
      <color theme="1"/>
      <name val="İnherit"/>
    </font>
    <font>
      <b/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top" wrapText="1" indent="1"/>
    </xf>
    <xf numFmtId="44" fontId="0" fillId="0" borderId="0" xfId="0" applyNumberFormat="1"/>
    <xf numFmtId="9" fontId="0" fillId="0" borderId="0" xfId="0" applyNumberFormat="1"/>
    <xf numFmtId="10" fontId="1" fillId="0" borderId="0" xfId="0" applyNumberFormat="1" applyFont="1"/>
    <xf numFmtId="0" fontId="5" fillId="0" borderId="0" xfId="0" applyFont="1" applyBorder="1" applyAlignment="1">
      <alignment horizontal="left" vertical="center" wrapText="1" indent="1"/>
    </xf>
    <xf numFmtId="44" fontId="0" fillId="0" borderId="0" xfId="0" applyNumberFormat="1" applyBorder="1"/>
    <xf numFmtId="0" fontId="0" fillId="0" borderId="0" xfId="0" applyBorder="1"/>
    <xf numFmtId="10" fontId="1" fillId="0" borderId="0" xfId="0" applyNumberFormat="1" applyFont="1" applyBorder="1"/>
    <xf numFmtId="0" fontId="1" fillId="0" borderId="0" xfId="0" applyFont="1"/>
    <xf numFmtId="0" fontId="3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3" fillId="0" borderId="0" xfId="0" applyFont="1" applyFill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 applyAlignment="1">
      <alignment horizontal="left" vertical="top" wrapText="1" indent="1"/>
    </xf>
    <xf numFmtId="0" fontId="9" fillId="0" borderId="0" xfId="0" applyFont="1" applyFill="1" applyAlignment="1">
      <alignment horizontal="left" vertical="top" wrapText="1" indent="1"/>
    </xf>
    <xf numFmtId="164" fontId="0" fillId="3" borderId="0" xfId="0" applyNumberFormat="1" applyFill="1"/>
    <xf numFmtId="0" fontId="10" fillId="0" borderId="0" xfId="0" applyFont="1" applyFill="1" applyAlignment="1">
      <alignment horizontal="left" vertical="top" wrapText="1" indent="1"/>
    </xf>
    <xf numFmtId="164" fontId="7" fillId="0" borderId="0" xfId="0" applyNumberFormat="1" applyFont="1"/>
    <xf numFmtId="164" fontId="7" fillId="0" borderId="0" xfId="0" applyNumberFormat="1" applyFont="1" applyFill="1"/>
    <xf numFmtId="0" fontId="7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 indent="1"/>
    </xf>
    <xf numFmtId="164" fontId="0" fillId="0" borderId="0" xfId="0" applyNumberFormat="1" applyBorder="1"/>
    <xf numFmtId="0" fontId="4" fillId="0" borderId="4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wrapText="1" indent="1"/>
    </xf>
    <xf numFmtId="0" fontId="4" fillId="0" borderId="6" xfId="0" applyFont="1" applyFill="1" applyBorder="1" applyAlignment="1">
      <alignment horizontal="left" vertical="top" wrapText="1" indent="1"/>
    </xf>
    <xf numFmtId="164" fontId="0" fillId="0" borderId="7" xfId="0" applyNumberFormat="1" applyBorder="1"/>
    <xf numFmtId="0" fontId="4" fillId="0" borderId="8" xfId="0" applyFont="1" applyFill="1" applyBorder="1" applyAlignment="1">
      <alignment horizontal="left" vertical="top" wrapText="1" indent="1"/>
    </xf>
    <xf numFmtId="164" fontId="0" fillId="0" borderId="9" xfId="0" applyNumberFormat="1" applyBorder="1"/>
    <xf numFmtId="0" fontId="4" fillId="0" borderId="10" xfId="0" applyFont="1" applyFill="1" applyBorder="1" applyAlignment="1">
      <alignment horizontal="left" vertical="top" wrapText="1" indent="1"/>
    </xf>
    <xf numFmtId="164" fontId="0" fillId="0" borderId="11" xfId="0" applyNumberFormat="1" applyBorder="1"/>
    <xf numFmtId="0" fontId="4" fillId="0" borderId="1" xfId="0" applyFont="1" applyFill="1" applyBorder="1" applyAlignment="1">
      <alignment horizontal="left" vertical="top" wrapText="1" indent="1"/>
    </xf>
    <xf numFmtId="164" fontId="0" fillId="0" borderId="1" xfId="0" applyNumberFormat="1" applyBorder="1"/>
    <xf numFmtId="0" fontId="3" fillId="2" borderId="1" xfId="0" applyFont="1" applyFill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0" fontId="9" fillId="0" borderId="12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 indent="1"/>
    </xf>
    <xf numFmtId="0" fontId="4" fillId="0" borderId="14" xfId="0" applyFont="1" applyFill="1" applyBorder="1" applyAlignment="1">
      <alignment horizontal="left" vertical="top" wrapText="1" indent="1"/>
    </xf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 indent="1"/>
    </xf>
    <xf numFmtId="44" fontId="2" fillId="0" borderId="0" xfId="0" applyNumberFormat="1" applyFont="1"/>
    <xf numFmtId="44" fontId="2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 indent="1"/>
    </xf>
    <xf numFmtId="0" fontId="4" fillId="0" borderId="19" xfId="0" applyFont="1" applyFill="1" applyBorder="1" applyAlignment="1">
      <alignment horizontal="left" vertical="top" wrapText="1" indent="1"/>
    </xf>
    <xf numFmtId="164" fontId="0" fillId="0" borderId="18" xfId="0" applyNumberFormat="1" applyBorder="1"/>
    <xf numFmtId="164" fontId="0" fillId="0" borderId="19" xfId="0" applyNumberFormat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/>
    <xf numFmtId="0" fontId="1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4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topLeftCell="A7" workbookViewId="0">
      <selection activeCell="C37" sqref="C37"/>
    </sheetView>
  </sheetViews>
  <sheetFormatPr defaultRowHeight="15"/>
  <sheetData>
    <row r="1" ht="15" customHeight="1"/>
    <row r="2" ht="15" customHeight="1"/>
    <row r="10" ht="15" customHeight="1"/>
    <row r="11" ht="15" customHeight="1"/>
    <row r="52" ht="15" customHeight="1"/>
    <row r="53" ht="1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26" workbookViewId="0">
      <selection activeCell="R43" sqref="Q43:R44"/>
    </sheetView>
  </sheetViews>
  <sheetFormatPr defaultRowHeight="15"/>
  <cols>
    <col min="1" max="1" width="55.5703125" customWidth="1"/>
    <col min="2" max="2" width="12.7109375" style="6" hidden="1" customWidth="1"/>
    <col min="3" max="4" width="12.7109375" hidden="1" customWidth="1"/>
    <col min="5" max="5" width="12.7109375" style="13" hidden="1" customWidth="1"/>
    <col min="6" max="7" width="12.7109375" hidden="1" customWidth="1"/>
    <col min="8" max="8" width="12.7109375" customWidth="1"/>
    <col min="9" max="9" width="1.7109375" customWidth="1"/>
    <col min="10" max="10" width="12.85546875" hidden="1" customWidth="1"/>
    <col min="11" max="11" width="14.140625" customWidth="1"/>
    <col min="12" max="12" width="14" hidden="1" customWidth="1"/>
    <col min="13" max="14" width="14" customWidth="1"/>
  </cols>
  <sheetData>
    <row r="1" spans="1:14">
      <c r="A1" s="65" t="s">
        <v>0</v>
      </c>
      <c r="B1" s="65"/>
      <c r="C1" s="65"/>
      <c r="D1" s="65"/>
      <c r="E1" s="65"/>
      <c r="F1" s="65"/>
      <c r="G1" s="65"/>
      <c r="H1" s="65"/>
      <c r="K1" s="65" t="s">
        <v>1</v>
      </c>
      <c r="L1" s="65"/>
      <c r="M1" s="65"/>
      <c r="N1" s="65"/>
    </row>
    <row r="2" spans="1:14" ht="45">
      <c r="A2" s="1" t="s">
        <v>2</v>
      </c>
      <c r="B2" s="2" t="s">
        <v>3</v>
      </c>
      <c r="C2" s="2" t="s">
        <v>4</v>
      </c>
      <c r="D2" s="3"/>
      <c r="E2" s="4" t="s">
        <v>5</v>
      </c>
      <c r="G2" s="4" t="s">
        <v>5</v>
      </c>
      <c r="H2" s="2" t="s">
        <v>6</v>
      </c>
      <c r="K2" s="2" t="s">
        <v>7</v>
      </c>
      <c r="L2" s="2" t="s">
        <v>8</v>
      </c>
      <c r="M2" s="2" t="s">
        <v>9</v>
      </c>
      <c r="N2" s="2" t="s">
        <v>10</v>
      </c>
    </row>
    <row r="3" spans="1:14">
      <c r="A3" s="5" t="s">
        <v>11</v>
      </c>
      <c r="B3" s="6">
        <v>31775</v>
      </c>
      <c r="C3" s="6">
        <v>32400</v>
      </c>
      <c r="D3" s="7"/>
      <c r="E3" s="8">
        <f t="shared" ref="E3:E24" si="0">(C3/B3)-1</f>
        <v>1.9669551534225116E-2</v>
      </c>
      <c r="G3" s="7">
        <f>+H3/C3-1</f>
        <v>5.0000000000000044E-2</v>
      </c>
      <c r="H3" s="6">
        <v>34020</v>
      </c>
      <c r="J3">
        <f>+H3*0.9</f>
        <v>30618</v>
      </c>
      <c r="K3" s="15">
        <f>+H3*0.9</f>
        <v>30618</v>
      </c>
      <c r="L3" s="6">
        <f>+H3/4</f>
        <v>8505</v>
      </c>
      <c r="M3" s="15">
        <f>(((H3*11.81)/100)+H3)/10</f>
        <v>3803.7762000000002</v>
      </c>
      <c r="N3" s="15">
        <f>+M3*10</f>
        <v>38037.762000000002</v>
      </c>
    </row>
    <row r="4" spans="1:14">
      <c r="A4" s="5" t="s">
        <v>12</v>
      </c>
      <c r="C4" s="6">
        <v>31775</v>
      </c>
      <c r="D4" s="7"/>
      <c r="E4" s="8" t="e">
        <f t="shared" si="0"/>
        <v>#DIV/0!</v>
      </c>
      <c r="G4" s="7">
        <f t="shared" ref="G4:G24" si="1">+H4/C4-1</f>
        <v>5.0007867820613727E-2</v>
      </c>
      <c r="H4" s="6">
        <v>33364</v>
      </c>
      <c r="J4">
        <f t="shared" ref="J4:J24" si="2">+H4*0.9</f>
        <v>30027.600000000002</v>
      </c>
      <c r="K4" s="15">
        <f t="shared" ref="K4:K28" si="3">+H4*0.9</f>
        <v>30027.600000000002</v>
      </c>
      <c r="L4" s="6">
        <f t="shared" ref="L4:L24" si="4">+H4/4</f>
        <v>8341</v>
      </c>
      <c r="M4" s="15">
        <f t="shared" ref="M4:M28" si="5">(((H4*11.81)/100)+H4)/10</f>
        <v>3730.4288399999996</v>
      </c>
      <c r="N4" s="15">
        <f t="shared" ref="N4:N28" si="6">+M4*10</f>
        <v>37304.288399999998</v>
      </c>
    </row>
    <row r="5" spans="1:14">
      <c r="A5" s="5" t="s">
        <v>13</v>
      </c>
      <c r="B5" s="6">
        <v>31775</v>
      </c>
      <c r="C5" s="6">
        <v>32400</v>
      </c>
      <c r="D5" s="7"/>
      <c r="E5" s="8">
        <f t="shared" si="0"/>
        <v>1.9669551534225116E-2</v>
      </c>
      <c r="G5" s="7">
        <f t="shared" si="1"/>
        <v>5.0000000000000044E-2</v>
      </c>
      <c r="H5" s="6">
        <v>34020</v>
      </c>
      <c r="J5">
        <f t="shared" si="2"/>
        <v>30618</v>
      </c>
      <c r="K5" s="15">
        <f t="shared" si="3"/>
        <v>30618</v>
      </c>
      <c r="L5" s="6">
        <f t="shared" si="4"/>
        <v>8505</v>
      </c>
      <c r="M5" s="15">
        <f t="shared" si="5"/>
        <v>3803.7762000000002</v>
      </c>
      <c r="N5" s="15">
        <f t="shared" si="6"/>
        <v>38037.762000000002</v>
      </c>
    </row>
    <row r="6" spans="1:14">
      <c r="A6" s="5" t="s">
        <v>14</v>
      </c>
      <c r="B6" s="6">
        <v>0</v>
      </c>
      <c r="C6" s="6">
        <v>31775</v>
      </c>
      <c r="D6" s="7"/>
      <c r="E6" s="8" t="e">
        <f t="shared" si="0"/>
        <v>#DIV/0!</v>
      </c>
      <c r="G6" s="7">
        <f t="shared" si="1"/>
        <v>4.9346970889063702E-2</v>
      </c>
      <c r="H6" s="6">
        <v>33343</v>
      </c>
      <c r="J6">
        <f t="shared" si="2"/>
        <v>30008.7</v>
      </c>
      <c r="K6" s="15">
        <f t="shared" si="3"/>
        <v>30008.7</v>
      </c>
      <c r="L6" s="6">
        <f t="shared" si="4"/>
        <v>8335.75</v>
      </c>
      <c r="M6" s="15">
        <f t="shared" si="5"/>
        <v>3728.0808299999999</v>
      </c>
      <c r="N6" s="15">
        <f t="shared" si="6"/>
        <v>37280.808299999997</v>
      </c>
    </row>
    <row r="7" spans="1:14">
      <c r="A7" s="5" t="s">
        <v>15</v>
      </c>
      <c r="B7" s="6">
        <v>31775</v>
      </c>
      <c r="C7" s="6">
        <v>32400</v>
      </c>
      <c r="D7" s="7"/>
      <c r="E7" s="8">
        <f t="shared" si="0"/>
        <v>1.9669551534225116E-2</v>
      </c>
      <c r="G7" s="7">
        <f t="shared" si="1"/>
        <v>5.0000000000000044E-2</v>
      </c>
      <c r="H7" s="6">
        <v>34020</v>
      </c>
      <c r="J7">
        <f t="shared" si="2"/>
        <v>30618</v>
      </c>
      <c r="K7" s="15">
        <f t="shared" si="3"/>
        <v>30618</v>
      </c>
      <c r="L7" s="6">
        <f t="shared" si="4"/>
        <v>8505</v>
      </c>
      <c r="M7" s="15">
        <f t="shared" si="5"/>
        <v>3803.7762000000002</v>
      </c>
      <c r="N7" s="15">
        <f t="shared" si="6"/>
        <v>38037.762000000002</v>
      </c>
    </row>
    <row r="8" spans="1:14">
      <c r="A8" s="5" t="s">
        <v>16</v>
      </c>
      <c r="C8" s="6">
        <v>31775</v>
      </c>
      <c r="D8" s="7"/>
      <c r="E8" s="8" t="e">
        <f t="shared" si="0"/>
        <v>#DIV/0!</v>
      </c>
      <c r="G8" s="7">
        <f t="shared" si="1"/>
        <v>5.0007867820613727E-2</v>
      </c>
      <c r="H8" s="6">
        <v>33364</v>
      </c>
      <c r="J8">
        <f t="shared" si="2"/>
        <v>30027.600000000002</v>
      </c>
      <c r="K8" s="15">
        <f t="shared" si="3"/>
        <v>30027.600000000002</v>
      </c>
      <c r="L8" s="6">
        <f t="shared" si="4"/>
        <v>8341</v>
      </c>
      <c r="M8" s="15">
        <f t="shared" si="5"/>
        <v>3730.4288399999996</v>
      </c>
      <c r="N8" s="15">
        <f t="shared" si="6"/>
        <v>37304.288399999998</v>
      </c>
    </row>
    <row r="9" spans="1:14">
      <c r="A9" s="5" t="s">
        <v>17</v>
      </c>
      <c r="B9" s="6">
        <v>31775</v>
      </c>
      <c r="C9" s="6">
        <v>32400</v>
      </c>
      <c r="D9" s="7"/>
      <c r="E9" s="8">
        <f t="shared" si="0"/>
        <v>1.9669551534225116E-2</v>
      </c>
      <c r="G9" s="7">
        <f t="shared" si="1"/>
        <v>5.0000000000000044E-2</v>
      </c>
      <c r="H9" s="6">
        <v>34020</v>
      </c>
      <c r="J9">
        <f t="shared" si="2"/>
        <v>30618</v>
      </c>
      <c r="K9" s="15">
        <f t="shared" si="3"/>
        <v>30618</v>
      </c>
      <c r="L9" s="6">
        <f t="shared" si="4"/>
        <v>8505</v>
      </c>
      <c r="M9" s="15">
        <f t="shared" si="5"/>
        <v>3803.7762000000002</v>
      </c>
      <c r="N9" s="15">
        <f t="shared" si="6"/>
        <v>38037.762000000002</v>
      </c>
    </row>
    <row r="10" spans="1:14">
      <c r="A10" s="5" t="s">
        <v>18</v>
      </c>
      <c r="C10" s="6">
        <v>31775</v>
      </c>
      <c r="D10" s="7"/>
      <c r="E10" s="8" t="e">
        <f t="shared" si="0"/>
        <v>#DIV/0!</v>
      </c>
      <c r="G10" s="7">
        <f t="shared" si="1"/>
        <v>5.0007867820613727E-2</v>
      </c>
      <c r="H10" s="6">
        <v>33364</v>
      </c>
      <c r="J10">
        <f t="shared" si="2"/>
        <v>30027.600000000002</v>
      </c>
      <c r="K10" s="15">
        <f t="shared" si="3"/>
        <v>30027.600000000002</v>
      </c>
      <c r="L10" s="6">
        <f t="shared" si="4"/>
        <v>8341</v>
      </c>
      <c r="M10" s="15">
        <f t="shared" si="5"/>
        <v>3730.4288399999996</v>
      </c>
      <c r="N10" s="15">
        <f t="shared" si="6"/>
        <v>37304.288399999998</v>
      </c>
    </row>
    <row r="11" spans="1:14">
      <c r="A11" s="5" t="s">
        <v>19</v>
      </c>
      <c r="B11" s="6">
        <v>31775</v>
      </c>
      <c r="C11" s="6">
        <v>32400</v>
      </c>
      <c r="D11" s="7"/>
      <c r="E11" s="8">
        <f t="shared" si="0"/>
        <v>1.9669551534225116E-2</v>
      </c>
      <c r="G11" s="7">
        <f t="shared" si="1"/>
        <v>5.0000000000000044E-2</v>
      </c>
      <c r="H11" s="6">
        <v>34020</v>
      </c>
      <c r="J11">
        <f t="shared" si="2"/>
        <v>30618</v>
      </c>
      <c r="K11" s="15">
        <f t="shared" si="3"/>
        <v>30618</v>
      </c>
      <c r="L11" s="6">
        <f t="shared" si="4"/>
        <v>8505</v>
      </c>
      <c r="M11" s="15">
        <f t="shared" si="5"/>
        <v>3803.7762000000002</v>
      </c>
      <c r="N11" s="15">
        <f t="shared" si="6"/>
        <v>38037.762000000002</v>
      </c>
    </row>
    <row r="12" spans="1:14">
      <c r="A12" s="5" t="s">
        <v>20</v>
      </c>
      <c r="B12" s="6">
        <v>0</v>
      </c>
      <c r="C12" s="6">
        <v>31775</v>
      </c>
      <c r="D12" s="7"/>
      <c r="E12" s="8" t="e">
        <f t="shared" si="0"/>
        <v>#DIV/0!</v>
      </c>
      <c r="G12" s="7">
        <f t="shared" si="1"/>
        <v>5.0007867820613727E-2</v>
      </c>
      <c r="H12" s="6">
        <v>33364</v>
      </c>
      <c r="J12">
        <f t="shared" si="2"/>
        <v>30027.600000000002</v>
      </c>
      <c r="K12" s="15">
        <f t="shared" si="3"/>
        <v>30027.600000000002</v>
      </c>
      <c r="L12" s="6">
        <f t="shared" si="4"/>
        <v>8341</v>
      </c>
      <c r="M12" s="15">
        <f t="shared" si="5"/>
        <v>3730.4288399999996</v>
      </c>
      <c r="N12" s="15">
        <f t="shared" si="6"/>
        <v>37304.288399999998</v>
      </c>
    </row>
    <row r="13" spans="1:14">
      <c r="A13" s="5" t="s">
        <v>21</v>
      </c>
      <c r="B13" s="6">
        <v>31775</v>
      </c>
      <c r="C13" s="6">
        <v>32400</v>
      </c>
      <c r="D13" s="7"/>
      <c r="E13" s="8">
        <f t="shared" si="0"/>
        <v>1.9669551534225116E-2</v>
      </c>
      <c r="G13" s="7">
        <f t="shared" si="1"/>
        <v>5.0000000000000044E-2</v>
      </c>
      <c r="H13" s="6">
        <v>34020</v>
      </c>
      <c r="J13">
        <f t="shared" si="2"/>
        <v>30618</v>
      </c>
      <c r="K13" s="15">
        <f t="shared" si="3"/>
        <v>30618</v>
      </c>
      <c r="L13" s="6">
        <f t="shared" si="4"/>
        <v>8505</v>
      </c>
      <c r="M13" s="15">
        <f t="shared" si="5"/>
        <v>3803.7762000000002</v>
      </c>
      <c r="N13" s="15">
        <f t="shared" si="6"/>
        <v>38037.762000000002</v>
      </c>
    </row>
    <row r="14" spans="1:14">
      <c r="A14" s="5" t="s">
        <v>22</v>
      </c>
      <c r="C14" s="6">
        <v>31775</v>
      </c>
      <c r="D14" s="7"/>
      <c r="E14" s="8" t="e">
        <f t="shared" si="0"/>
        <v>#DIV/0!</v>
      </c>
      <c r="G14" s="7">
        <f t="shared" si="1"/>
        <v>5.0007867820613727E-2</v>
      </c>
      <c r="H14" s="6">
        <v>33364</v>
      </c>
      <c r="J14">
        <f t="shared" si="2"/>
        <v>30027.600000000002</v>
      </c>
      <c r="K14" s="15">
        <f t="shared" si="3"/>
        <v>30027.600000000002</v>
      </c>
      <c r="L14" s="6">
        <f t="shared" si="4"/>
        <v>8341</v>
      </c>
      <c r="M14" s="15">
        <f t="shared" si="5"/>
        <v>3730.4288399999996</v>
      </c>
      <c r="N14" s="15">
        <f t="shared" si="6"/>
        <v>37304.288399999998</v>
      </c>
    </row>
    <row r="15" spans="1:14">
      <c r="A15" s="5" t="s">
        <v>23</v>
      </c>
      <c r="B15" s="6">
        <v>31775</v>
      </c>
      <c r="C15" s="6">
        <v>32400</v>
      </c>
      <c r="D15" s="7"/>
      <c r="E15" s="8">
        <f t="shared" si="0"/>
        <v>1.9669551534225116E-2</v>
      </c>
      <c r="G15" s="7">
        <f t="shared" si="1"/>
        <v>5.0000000000000044E-2</v>
      </c>
      <c r="H15" s="6">
        <v>34020</v>
      </c>
      <c r="J15">
        <f t="shared" si="2"/>
        <v>30618</v>
      </c>
      <c r="K15" s="15">
        <f t="shared" si="3"/>
        <v>30618</v>
      </c>
      <c r="L15" s="6">
        <f t="shared" si="4"/>
        <v>8505</v>
      </c>
      <c r="M15" s="15">
        <f t="shared" si="5"/>
        <v>3803.7762000000002</v>
      </c>
      <c r="N15" s="15">
        <f t="shared" si="6"/>
        <v>38037.762000000002</v>
      </c>
    </row>
    <row r="16" spans="1:14">
      <c r="A16" s="5" t="s">
        <v>24</v>
      </c>
      <c r="B16" s="6">
        <v>0</v>
      </c>
      <c r="C16" s="6">
        <v>31775</v>
      </c>
      <c r="D16" s="7"/>
      <c r="E16" s="8" t="e">
        <f t="shared" si="0"/>
        <v>#DIV/0!</v>
      </c>
      <c r="G16" s="7">
        <f t="shared" si="1"/>
        <v>5.0007867820613727E-2</v>
      </c>
      <c r="H16" s="6">
        <v>33364</v>
      </c>
      <c r="J16">
        <f t="shared" si="2"/>
        <v>30027.600000000002</v>
      </c>
      <c r="K16" s="15">
        <f t="shared" si="3"/>
        <v>30027.600000000002</v>
      </c>
      <c r="L16" s="6">
        <f t="shared" si="4"/>
        <v>8341</v>
      </c>
      <c r="M16" s="15">
        <f t="shared" si="5"/>
        <v>3730.4288399999996</v>
      </c>
      <c r="N16" s="15">
        <f t="shared" si="6"/>
        <v>37304.288399999998</v>
      </c>
    </row>
    <row r="17" spans="1:14">
      <c r="A17" s="5" t="s">
        <v>23</v>
      </c>
      <c r="B17" s="6">
        <v>31775</v>
      </c>
      <c r="C17" s="6">
        <v>32400</v>
      </c>
      <c r="D17" s="7"/>
      <c r="E17" s="8">
        <f t="shared" si="0"/>
        <v>1.9669551534225116E-2</v>
      </c>
      <c r="G17" s="7">
        <f t="shared" si="1"/>
        <v>5.0000000000000044E-2</v>
      </c>
      <c r="H17" s="6">
        <v>34020</v>
      </c>
      <c r="J17">
        <f t="shared" si="2"/>
        <v>30618</v>
      </c>
      <c r="K17" s="15">
        <f t="shared" si="3"/>
        <v>30618</v>
      </c>
      <c r="L17" s="6">
        <f t="shared" si="4"/>
        <v>8505</v>
      </c>
      <c r="M17" s="15">
        <f t="shared" si="5"/>
        <v>3803.7762000000002</v>
      </c>
      <c r="N17" s="15">
        <f t="shared" si="6"/>
        <v>38037.762000000002</v>
      </c>
    </row>
    <row r="18" spans="1:14">
      <c r="A18" s="5" t="s">
        <v>24</v>
      </c>
      <c r="B18" s="6">
        <v>0</v>
      </c>
      <c r="C18" s="6">
        <v>31775</v>
      </c>
      <c r="D18" s="7"/>
      <c r="E18" s="8" t="e">
        <f t="shared" si="0"/>
        <v>#DIV/0!</v>
      </c>
      <c r="G18" s="7">
        <f t="shared" si="1"/>
        <v>5.0007867820613727E-2</v>
      </c>
      <c r="H18" s="6">
        <v>33364</v>
      </c>
      <c r="J18">
        <f t="shared" si="2"/>
        <v>30027.600000000002</v>
      </c>
      <c r="K18" s="15">
        <f t="shared" si="3"/>
        <v>30027.600000000002</v>
      </c>
      <c r="L18" s="6">
        <f t="shared" si="4"/>
        <v>8341</v>
      </c>
      <c r="M18" s="15">
        <f t="shared" si="5"/>
        <v>3730.4288399999996</v>
      </c>
      <c r="N18" s="15">
        <f t="shared" si="6"/>
        <v>37304.288399999998</v>
      </c>
    </row>
    <row r="19" spans="1:14">
      <c r="A19" s="5" t="s">
        <v>25</v>
      </c>
      <c r="C19" s="6"/>
      <c r="D19" s="7"/>
      <c r="E19" s="8"/>
      <c r="G19" s="7">
        <v>0</v>
      </c>
      <c r="H19" s="6">
        <v>32400</v>
      </c>
      <c r="J19">
        <f t="shared" si="2"/>
        <v>29160</v>
      </c>
      <c r="K19" s="15">
        <f t="shared" si="3"/>
        <v>29160</v>
      </c>
      <c r="L19" s="6">
        <f t="shared" si="4"/>
        <v>8100</v>
      </c>
      <c r="M19" s="15">
        <f t="shared" si="5"/>
        <v>3622.6440000000002</v>
      </c>
      <c r="N19" s="15">
        <f t="shared" si="6"/>
        <v>36226.44</v>
      </c>
    </row>
    <row r="20" spans="1:14">
      <c r="A20" s="5" t="s">
        <v>26</v>
      </c>
      <c r="B20" s="6">
        <v>31775</v>
      </c>
      <c r="C20" s="6">
        <v>32400</v>
      </c>
      <c r="D20" s="7"/>
      <c r="E20" s="8">
        <f t="shared" si="0"/>
        <v>1.9669551534225116E-2</v>
      </c>
      <c r="G20" s="7">
        <f t="shared" si="1"/>
        <v>0</v>
      </c>
      <c r="H20" s="6">
        <v>32400</v>
      </c>
      <c r="J20">
        <f t="shared" si="2"/>
        <v>29160</v>
      </c>
      <c r="K20" s="15">
        <f t="shared" si="3"/>
        <v>29160</v>
      </c>
      <c r="L20" s="6">
        <f t="shared" si="4"/>
        <v>8100</v>
      </c>
      <c r="M20" s="15">
        <f t="shared" si="5"/>
        <v>3622.6440000000002</v>
      </c>
      <c r="N20" s="15">
        <f t="shared" si="6"/>
        <v>36226.44</v>
      </c>
    </row>
    <row r="21" spans="1:14">
      <c r="A21" s="5" t="s">
        <v>27</v>
      </c>
      <c r="B21" s="6">
        <v>0</v>
      </c>
      <c r="C21" s="6">
        <v>31775</v>
      </c>
      <c r="D21" s="7"/>
      <c r="E21" s="8" t="e">
        <f t="shared" si="0"/>
        <v>#DIV/0!</v>
      </c>
      <c r="G21" s="7">
        <f t="shared" si="1"/>
        <v>0</v>
      </c>
      <c r="H21" s="6">
        <v>31775</v>
      </c>
      <c r="J21">
        <f t="shared" si="2"/>
        <v>28597.5</v>
      </c>
      <c r="K21" s="15">
        <f t="shared" si="3"/>
        <v>28597.5</v>
      </c>
      <c r="L21" s="6">
        <f t="shared" si="4"/>
        <v>7943.75</v>
      </c>
      <c r="M21" s="15">
        <f t="shared" si="5"/>
        <v>3552.7627500000003</v>
      </c>
      <c r="N21" s="15">
        <f t="shared" si="6"/>
        <v>35527.627500000002</v>
      </c>
    </row>
    <row r="22" spans="1:14">
      <c r="A22" s="5" t="s">
        <v>28</v>
      </c>
      <c r="B22" s="6">
        <v>31775</v>
      </c>
      <c r="C22" s="6">
        <v>32400</v>
      </c>
      <c r="D22" s="7"/>
      <c r="E22" s="8">
        <f t="shared" si="0"/>
        <v>1.9669551534225116E-2</v>
      </c>
      <c r="G22" s="7">
        <f t="shared" si="1"/>
        <v>0</v>
      </c>
      <c r="H22" s="6">
        <v>32400</v>
      </c>
      <c r="J22">
        <f t="shared" si="2"/>
        <v>29160</v>
      </c>
      <c r="K22" s="15">
        <f t="shared" si="3"/>
        <v>29160</v>
      </c>
      <c r="L22" s="6">
        <f t="shared" si="4"/>
        <v>8100</v>
      </c>
      <c r="M22" s="15">
        <f t="shared" si="5"/>
        <v>3622.6440000000002</v>
      </c>
      <c r="N22" s="15">
        <f t="shared" si="6"/>
        <v>36226.44</v>
      </c>
    </row>
    <row r="23" spans="1:14">
      <c r="A23" s="5" t="s">
        <v>29</v>
      </c>
      <c r="B23" s="6">
        <v>15815</v>
      </c>
      <c r="C23" s="6">
        <v>15815</v>
      </c>
      <c r="D23" s="7"/>
      <c r="E23" s="8">
        <f t="shared" si="0"/>
        <v>0</v>
      </c>
      <c r="G23" s="7">
        <f t="shared" si="1"/>
        <v>0</v>
      </c>
      <c r="H23" s="6">
        <v>15815</v>
      </c>
      <c r="J23">
        <f t="shared" si="2"/>
        <v>14233.5</v>
      </c>
      <c r="K23" s="15">
        <f t="shared" si="3"/>
        <v>14233.5</v>
      </c>
      <c r="L23" s="6">
        <f t="shared" si="4"/>
        <v>3953.75</v>
      </c>
      <c r="M23" s="15">
        <f t="shared" si="5"/>
        <v>1768.2751499999999</v>
      </c>
      <c r="N23" s="15">
        <f t="shared" si="6"/>
        <v>17682.751499999998</v>
      </c>
    </row>
    <row r="24" spans="1:14">
      <c r="A24" s="5" t="s">
        <v>30</v>
      </c>
      <c r="B24" s="6">
        <v>7000</v>
      </c>
      <c r="C24" s="6">
        <v>7500</v>
      </c>
      <c r="D24" s="7"/>
      <c r="E24" s="8">
        <f t="shared" si="0"/>
        <v>7.1428571428571397E-2</v>
      </c>
      <c r="G24" s="7">
        <f t="shared" si="1"/>
        <v>0</v>
      </c>
      <c r="H24" s="6">
        <v>7500</v>
      </c>
      <c r="J24">
        <f t="shared" si="2"/>
        <v>6750</v>
      </c>
      <c r="K24" s="15">
        <f t="shared" si="3"/>
        <v>6750</v>
      </c>
      <c r="L24" s="6">
        <f t="shared" si="4"/>
        <v>1875</v>
      </c>
      <c r="M24" s="15">
        <f t="shared" si="5"/>
        <v>838.57500000000005</v>
      </c>
      <c r="N24" s="15">
        <f t="shared" si="6"/>
        <v>8385.75</v>
      </c>
    </row>
    <row r="25" spans="1:14">
      <c r="A25" s="5"/>
      <c r="C25" s="6"/>
      <c r="D25" s="7"/>
      <c r="E25" s="8"/>
      <c r="G25" s="7"/>
      <c r="H25" s="6"/>
      <c r="K25" s="15"/>
      <c r="L25" s="6"/>
      <c r="M25" s="15"/>
      <c r="N25" s="15"/>
    </row>
    <row r="26" spans="1:14">
      <c r="A26" s="5" t="s">
        <v>31</v>
      </c>
      <c r="B26" s="6">
        <v>63550</v>
      </c>
      <c r="C26" s="6">
        <v>64800</v>
      </c>
      <c r="D26" s="7"/>
      <c r="E26" s="8">
        <f>(+C26/B26)-1</f>
        <v>1.9669551534225116E-2</v>
      </c>
      <c r="G26" s="7">
        <f>+H26/C26-1</f>
        <v>5.0000000000000044E-2</v>
      </c>
      <c r="H26" s="6">
        <v>68040</v>
      </c>
      <c r="J26">
        <f>+H26*0.9</f>
        <v>61236</v>
      </c>
      <c r="K26" s="15">
        <f t="shared" si="3"/>
        <v>61236</v>
      </c>
      <c r="L26" s="6">
        <f t="shared" ref="L26:L28" si="7">+H26/4</f>
        <v>17010</v>
      </c>
      <c r="M26" s="15">
        <f t="shared" si="5"/>
        <v>7607.5524000000005</v>
      </c>
      <c r="N26" s="15">
        <f t="shared" si="6"/>
        <v>76075.524000000005</v>
      </c>
    </row>
    <row r="27" spans="1:14">
      <c r="A27" s="5" t="s">
        <v>32</v>
      </c>
      <c r="B27" s="6">
        <v>63550</v>
      </c>
      <c r="C27" s="6">
        <v>64800</v>
      </c>
      <c r="D27" s="7"/>
      <c r="E27" s="8">
        <f t="shared" ref="E27:E28" si="8">(+C27/B27)-1</f>
        <v>1.9669551534225116E-2</v>
      </c>
      <c r="G27" s="7">
        <f t="shared" ref="G27:G28" si="9">+H27/C27-1</f>
        <v>5.0000000000000044E-2</v>
      </c>
      <c r="H27" s="6">
        <v>68040</v>
      </c>
      <c r="J27">
        <f t="shared" ref="J27:J28" si="10">+H27*0.9</f>
        <v>61236</v>
      </c>
      <c r="K27" s="15">
        <f t="shared" si="3"/>
        <v>61236</v>
      </c>
      <c r="L27" s="6">
        <f t="shared" si="7"/>
        <v>17010</v>
      </c>
      <c r="M27" s="15">
        <f t="shared" si="5"/>
        <v>7607.5524000000005</v>
      </c>
      <c r="N27" s="15">
        <f t="shared" si="6"/>
        <v>76075.524000000005</v>
      </c>
    </row>
    <row r="28" spans="1:14">
      <c r="A28" s="5" t="s">
        <v>33</v>
      </c>
      <c r="B28" s="6">
        <v>63550</v>
      </c>
      <c r="C28" s="6">
        <v>64800</v>
      </c>
      <c r="D28" s="7"/>
      <c r="E28" s="8">
        <f t="shared" si="8"/>
        <v>1.9669551534225116E-2</v>
      </c>
      <c r="G28" s="7">
        <f t="shared" si="9"/>
        <v>5.0000000000000044E-2</v>
      </c>
      <c r="H28" s="6">
        <v>68040</v>
      </c>
      <c r="J28">
        <f t="shared" si="10"/>
        <v>61236</v>
      </c>
      <c r="K28" s="15">
        <f t="shared" si="3"/>
        <v>61236</v>
      </c>
      <c r="L28" s="6">
        <f t="shared" si="7"/>
        <v>17010</v>
      </c>
      <c r="M28" s="15">
        <f t="shared" si="5"/>
        <v>7607.5524000000005</v>
      </c>
      <c r="N28" s="15">
        <f t="shared" si="6"/>
        <v>76075.524000000005</v>
      </c>
    </row>
    <row r="29" spans="1:14">
      <c r="A29" s="9"/>
      <c r="B29" s="10"/>
      <c r="C29" s="11"/>
      <c r="D29" s="11"/>
      <c r="E29" s="12"/>
      <c r="H29" s="11"/>
    </row>
    <row r="30" spans="1:14">
      <c r="A30" s="65" t="s">
        <v>34</v>
      </c>
      <c r="B30" s="65"/>
      <c r="C30" s="65"/>
      <c r="D30" s="65"/>
      <c r="E30" s="65"/>
      <c r="F30" s="65"/>
      <c r="G30" s="65"/>
      <c r="H30" s="65"/>
      <c r="K30" s="65" t="s">
        <v>1</v>
      </c>
      <c r="L30" s="65"/>
      <c r="M30" s="65"/>
      <c r="N30" s="65"/>
    </row>
    <row r="31" spans="1:14" ht="45">
      <c r="A31" s="1" t="s">
        <v>35</v>
      </c>
      <c r="B31" s="2" t="s">
        <v>3</v>
      </c>
      <c r="C31" s="2" t="s">
        <v>4</v>
      </c>
      <c r="D31" s="3"/>
      <c r="E31" s="4"/>
      <c r="G31" s="4" t="s">
        <v>5</v>
      </c>
      <c r="H31" s="2" t="s">
        <v>6</v>
      </c>
      <c r="K31" s="2" t="s">
        <v>7</v>
      </c>
      <c r="L31" s="2" t="s">
        <v>8</v>
      </c>
      <c r="M31" s="2" t="s">
        <v>9</v>
      </c>
      <c r="N31" s="2" t="s">
        <v>10</v>
      </c>
    </row>
    <row r="32" spans="1:14">
      <c r="A32" s="5" t="s">
        <v>36</v>
      </c>
      <c r="B32" s="6">
        <v>31775</v>
      </c>
      <c r="C32" s="6">
        <v>32400</v>
      </c>
      <c r="E32" s="8">
        <f t="shared" ref="E32:E57" si="11">(C32/B32)-1</f>
        <v>1.9669551534225116E-2</v>
      </c>
      <c r="G32" s="7">
        <f>+H32/C32-1</f>
        <v>0</v>
      </c>
      <c r="H32" s="6">
        <v>32400</v>
      </c>
      <c r="J32" s="6">
        <f>+H32*0.9</f>
        <v>29160</v>
      </c>
      <c r="K32" s="15">
        <f t="shared" ref="K32:K61" si="12">+H32*0.9</f>
        <v>29160</v>
      </c>
      <c r="L32" s="15">
        <f t="shared" ref="L32:L61" si="13">+H32/4</f>
        <v>8100</v>
      </c>
      <c r="M32" s="15">
        <f t="shared" ref="M32:M61" si="14">(((H32*11.81)/100)+H32)/10</f>
        <v>3622.6440000000002</v>
      </c>
      <c r="N32" s="15">
        <f t="shared" ref="N32:N61" si="15">+M32*10</f>
        <v>36226.44</v>
      </c>
    </row>
    <row r="33" spans="1:14">
      <c r="A33" s="5" t="s">
        <v>37</v>
      </c>
      <c r="B33" s="6">
        <v>0</v>
      </c>
      <c r="C33" s="6">
        <v>31775</v>
      </c>
      <c r="E33" s="8" t="e">
        <f t="shared" si="11"/>
        <v>#DIV/0!</v>
      </c>
      <c r="G33" s="7">
        <f t="shared" ref="G33:G57" si="16">+H33/C33-1</f>
        <v>1.9669551534225116E-2</v>
      </c>
      <c r="H33" s="6">
        <v>32400</v>
      </c>
      <c r="J33" s="6">
        <f t="shared" ref="J33:J57" si="17">+H33*0.9</f>
        <v>29160</v>
      </c>
      <c r="K33" s="15">
        <f t="shared" si="12"/>
        <v>29160</v>
      </c>
      <c r="L33" s="15">
        <f t="shared" si="13"/>
        <v>8100</v>
      </c>
      <c r="M33" s="15">
        <f t="shared" si="14"/>
        <v>3622.6440000000002</v>
      </c>
      <c r="N33" s="15">
        <f t="shared" si="15"/>
        <v>36226.44</v>
      </c>
    </row>
    <row r="34" spans="1:14">
      <c r="A34" s="5" t="s">
        <v>38</v>
      </c>
      <c r="B34" s="6">
        <v>31775</v>
      </c>
      <c r="C34" s="6">
        <v>32400</v>
      </c>
      <c r="E34" s="8">
        <f t="shared" si="11"/>
        <v>1.9669551534225116E-2</v>
      </c>
      <c r="G34" s="7">
        <f t="shared" si="16"/>
        <v>0</v>
      </c>
      <c r="H34" s="6">
        <v>32400</v>
      </c>
      <c r="J34" s="6">
        <f t="shared" si="17"/>
        <v>29160</v>
      </c>
      <c r="K34" s="15">
        <f t="shared" si="12"/>
        <v>29160</v>
      </c>
      <c r="L34" s="15">
        <f t="shared" si="13"/>
        <v>8100</v>
      </c>
      <c r="M34" s="15">
        <f t="shared" si="14"/>
        <v>3622.6440000000002</v>
      </c>
      <c r="N34" s="15">
        <f t="shared" si="15"/>
        <v>36226.44</v>
      </c>
    </row>
    <row r="35" spans="1:14">
      <c r="A35" s="5" t="s">
        <v>39</v>
      </c>
      <c r="C35" s="6">
        <v>31775</v>
      </c>
      <c r="E35" s="8" t="e">
        <f t="shared" si="11"/>
        <v>#DIV/0!</v>
      </c>
      <c r="G35" s="7">
        <f t="shared" si="16"/>
        <v>1.9669551534225116E-2</v>
      </c>
      <c r="H35" s="6">
        <v>32400</v>
      </c>
      <c r="J35" s="6">
        <f t="shared" si="17"/>
        <v>29160</v>
      </c>
      <c r="K35" s="15">
        <f t="shared" si="12"/>
        <v>29160</v>
      </c>
      <c r="L35" s="15">
        <f t="shared" si="13"/>
        <v>8100</v>
      </c>
      <c r="M35" s="15">
        <f t="shared" si="14"/>
        <v>3622.6440000000002</v>
      </c>
      <c r="N35" s="15">
        <f t="shared" si="15"/>
        <v>36226.44</v>
      </c>
    </row>
    <row r="36" spans="1:14">
      <c r="A36" s="5" t="s">
        <v>40</v>
      </c>
      <c r="B36" s="6">
        <v>7000</v>
      </c>
      <c r="C36" s="6">
        <v>7350</v>
      </c>
      <c r="E36" s="8">
        <f t="shared" si="11"/>
        <v>5.0000000000000044E-2</v>
      </c>
      <c r="G36" s="7">
        <f t="shared" si="16"/>
        <v>0.49659863945578242</v>
      </c>
      <c r="H36" s="6">
        <v>11000</v>
      </c>
      <c r="J36" s="6">
        <f t="shared" si="17"/>
        <v>9900</v>
      </c>
      <c r="K36" s="15">
        <f t="shared" si="12"/>
        <v>9900</v>
      </c>
      <c r="L36" s="15">
        <f t="shared" si="13"/>
        <v>2750</v>
      </c>
      <c r="M36" s="15">
        <f t="shared" si="14"/>
        <v>1229.9100000000001</v>
      </c>
      <c r="N36" s="15">
        <f t="shared" si="15"/>
        <v>12299.1</v>
      </c>
    </row>
    <row r="37" spans="1:14">
      <c r="A37" s="5" t="s">
        <v>41</v>
      </c>
      <c r="B37" s="6">
        <v>51840</v>
      </c>
      <c r="C37" s="6">
        <v>55000</v>
      </c>
      <c r="E37" s="8">
        <f t="shared" si="11"/>
        <v>6.0956790123456894E-2</v>
      </c>
      <c r="G37" s="7">
        <f t="shared" si="16"/>
        <v>0</v>
      </c>
      <c r="H37" s="6">
        <v>55000</v>
      </c>
      <c r="J37" s="6">
        <f t="shared" si="17"/>
        <v>49500</v>
      </c>
      <c r="K37" s="15">
        <f t="shared" si="12"/>
        <v>49500</v>
      </c>
      <c r="L37" s="15">
        <f t="shared" si="13"/>
        <v>13750</v>
      </c>
      <c r="M37" s="15">
        <f t="shared" si="14"/>
        <v>6149.55</v>
      </c>
      <c r="N37" s="15">
        <f t="shared" si="15"/>
        <v>61495.5</v>
      </c>
    </row>
    <row r="38" spans="1:14">
      <c r="A38" s="5" t="s">
        <v>42</v>
      </c>
      <c r="B38" s="6">
        <v>47520</v>
      </c>
      <c r="C38" s="6">
        <v>50000</v>
      </c>
      <c r="E38" s="8">
        <f t="shared" si="11"/>
        <v>5.2188552188552118E-2</v>
      </c>
      <c r="G38" s="7">
        <f t="shared" si="16"/>
        <v>0</v>
      </c>
      <c r="H38" s="6">
        <v>50000</v>
      </c>
      <c r="J38" s="6">
        <f t="shared" si="17"/>
        <v>45000</v>
      </c>
      <c r="K38" s="15">
        <f t="shared" si="12"/>
        <v>45000</v>
      </c>
      <c r="L38" s="15">
        <f t="shared" si="13"/>
        <v>12500</v>
      </c>
      <c r="M38" s="15">
        <f t="shared" si="14"/>
        <v>5590.5</v>
      </c>
      <c r="N38" s="15">
        <f t="shared" si="15"/>
        <v>55905</v>
      </c>
    </row>
    <row r="39" spans="1:14">
      <c r="A39" s="5" t="s">
        <v>43</v>
      </c>
      <c r="B39" s="6">
        <v>31775</v>
      </c>
      <c r="C39" s="6">
        <v>32400</v>
      </c>
      <c r="E39" s="8">
        <f t="shared" si="11"/>
        <v>1.9669551534225116E-2</v>
      </c>
      <c r="G39" s="7">
        <f t="shared" si="16"/>
        <v>0</v>
      </c>
      <c r="H39" s="6">
        <v>32400</v>
      </c>
      <c r="J39" s="6">
        <f t="shared" si="17"/>
        <v>29160</v>
      </c>
      <c r="K39" s="15">
        <f t="shared" si="12"/>
        <v>29160</v>
      </c>
      <c r="L39" s="15">
        <f t="shared" si="13"/>
        <v>8100</v>
      </c>
      <c r="M39" s="15">
        <f t="shared" si="14"/>
        <v>3622.6440000000002</v>
      </c>
      <c r="N39" s="15">
        <f t="shared" si="15"/>
        <v>36226.44</v>
      </c>
    </row>
    <row r="40" spans="1:14">
      <c r="A40" s="5" t="s">
        <v>44</v>
      </c>
      <c r="B40" s="6">
        <v>0</v>
      </c>
      <c r="C40" s="6">
        <v>31775</v>
      </c>
      <c r="E40" s="8" t="e">
        <f t="shared" si="11"/>
        <v>#DIV/0!</v>
      </c>
      <c r="G40" s="7">
        <f t="shared" si="16"/>
        <v>1.9669551534225116E-2</v>
      </c>
      <c r="H40" s="6">
        <v>32400</v>
      </c>
      <c r="J40" s="6">
        <f t="shared" si="17"/>
        <v>29160</v>
      </c>
      <c r="K40" s="15">
        <f t="shared" si="12"/>
        <v>29160</v>
      </c>
      <c r="L40" s="15">
        <f t="shared" si="13"/>
        <v>8100</v>
      </c>
      <c r="M40" s="15">
        <f t="shared" si="14"/>
        <v>3622.6440000000002</v>
      </c>
      <c r="N40" s="15">
        <f t="shared" si="15"/>
        <v>36226.44</v>
      </c>
    </row>
    <row r="41" spans="1:14">
      <c r="A41" s="5" t="s">
        <v>45</v>
      </c>
      <c r="B41" s="6">
        <v>9500</v>
      </c>
      <c r="C41" s="6">
        <v>10000</v>
      </c>
      <c r="E41" s="8">
        <f t="shared" si="11"/>
        <v>5.2631578947368363E-2</v>
      </c>
      <c r="G41" s="7">
        <f t="shared" si="16"/>
        <v>0.19999999999999996</v>
      </c>
      <c r="H41" s="6">
        <v>12000</v>
      </c>
      <c r="J41" s="6">
        <f t="shared" si="17"/>
        <v>10800</v>
      </c>
      <c r="K41" s="15">
        <f t="shared" si="12"/>
        <v>10800</v>
      </c>
      <c r="L41" s="15">
        <f t="shared" si="13"/>
        <v>3000</v>
      </c>
      <c r="M41" s="15">
        <f t="shared" si="14"/>
        <v>1341.72</v>
      </c>
      <c r="N41" s="15">
        <f t="shared" si="15"/>
        <v>13417.2</v>
      </c>
    </row>
    <row r="42" spans="1:14">
      <c r="A42" s="5" t="s">
        <v>46</v>
      </c>
      <c r="B42" s="6">
        <v>7500</v>
      </c>
      <c r="C42" s="6">
        <v>8000</v>
      </c>
      <c r="E42" s="8">
        <f t="shared" si="11"/>
        <v>6.6666666666666652E-2</v>
      </c>
      <c r="G42" s="7">
        <f t="shared" si="16"/>
        <v>0.25</v>
      </c>
      <c r="H42" s="6">
        <v>10000</v>
      </c>
      <c r="J42" s="6">
        <f t="shared" si="17"/>
        <v>9000</v>
      </c>
      <c r="K42" s="15">
        <f t="shared" si="12"/>
        <v>9000</v>
      </c>
      <c r="L42" s="15">
        <f t="shared" si="13"/>
        <v>2500</v>
      </c>
      <c r="M42" s="15">
        <f t="shared" si="14"/>
        <v>1118.0999999999999</v>
      </c>
      <c r="N42" s="15">
        <f t="shared" si="15"/>
        <v>11181</v>
      </c>
    </row>
    <row r="43" spans="1:14" ht="22.5">
      <c r="A43" s="5" t="s">
        <v>47</v>
      </c>
      <c r="C43" s="6"/>
      <c r="E43" s="8"/>
      <c r="G43" s="7">
        <v>0</v>
      </c>
      <c r="H43" s="6">
        <v>10000</v>
      </c>
      <c r="J43" s="6">
        <f t="shared" si="17"/>
        <v>9000</v>
      </c>
      <c r="K43" s="15">
        <f t="shared" si="12"/>
        <v>9000</v>
      </c>
      <c r="L43" s="15">
        <f t="shared" si="13"/>
        <v>2500</v>
      </c>
      <c r="M43" s="15">
        <f t="shared" si="14"/>
        <v>1118.0999999999999</v>
      </c>
      <c r="N43" s="15">
        <f t="shared" si="15"/>
        <v>11181</v>
      </c>
    </row>
    <row r="44" spans="1:14">
      <c r="A44" s="5" t="s">
        <v>48</v>
      </c>
      <c r="C44" s="6"/>
      <c r="E44" s="8"/>
      <c r="G44" s="7">
        <v>0</v>
      </c>
      <c r="H44" s="6">
        <v>12000</v>
      </c>
      <c r="J44" s="6">
        <f t="shared" si="17"/>
        <v>10800</v>
      </c>
      <c r="K44" s="15">
        <f t="shared" si="12"/>
        <v>10800</v>
      </c>
      <c r="L44" s="15">
        <f t="shared" si="13"/>
        <v>3000</v>
      </c>
      <c r="M44" s="15">
        <f t="shared" si="14"/>
        <v>1341.72</v>
      </c>
      <c r="N44" s="15">
        <f t="shared" si="15"/>
        <v>13417.2</v>
      </c>
    </row>
    <row r="45" spans="1:14">
      <c r="A45" s="5" t="s">
        <v>49</v>
      </c>
      <c r="B45" s="6">
        <v>31775</v>
      </c>
      <c r="C45" s="6">
        <v>32400</v>
      </c>
      <c r="E45" s="8">
        <f t="shared" si="11"/>
        <v>1.9669551534225116E-2</v>
      </c>
      <c r="G45" s="7">
        <f t="shared" si="16"/>
        <v>0</v>
      </c>
      <c r="H45" s="6">
        <v>32400</v>
      </c>
      <c r="J45" s="6">
        <f t="shared" si="17"/>
        <v>29160</v>
      </c>
      <c r="K45" s="15">
        <f t="shared" si="12"/>
        <v>29160</v>
      </c>
      <c r="L45" s="15">
        <f t="shared" si="13"/>
        <v>8100</v>
      </c>
      <c r="M45" s="15">
        <f t="shared" si="14"/>
        <v>3622.6440000000002</v>
      </c>
      <c r="N45" s="15">
        <f t="shared" si="15"/>
        <v>36226.44</v>
      </c>
    </row>
    <row r="46" spans="1:14">
      <c r="A46" s="5" t="s">
        <v>50</v>
      </c>
      <c r="B46" s="6">
        <v>31775</v>
      </c>
      <c r="C46" s="6">
        <v>32400</v>
      </c>
      <c r="E46" s="8">
        <f t="shared" si="11"/>
        <v>1.9669551534225116E-2</v>
      </c>
      <c r="G46" s="7">
        <f t="shared" si="16"/>
        <v>0</v>
      </c>
      <c r="H46" s="6">
        <v>32400</v>
      </c>
      <c r="J46" s="6">
        <f t="shared" si="17"/>
        <v>29160</v>
      </c>
      <c r="K46" s="15">
        <f t="shared" si="12"/>
        <v>29160</v>
      </c>
      <c r="L46" s="15">
        <f t="shared" si="13"/>
        <v>8100</v>
      </c>
      <c r="M46" s="15">
        <f t="shared" si="14"/>
        <v>3622.6440000000002</v>
      </c>
      <c r="N46" s="15">
        <f t="shared" si="15"/>
        <v>36226.44</v>
      </c>
    </row>
    <row r="47" spans="1:14">
      <c r="A47" s="5" t="s">
        <v>51</v>
      </c>
      <c r="B47" s="6">
        <v>0</v>
      </c>
      <c r="C47" s="6">
        <v>31775</v>
      </c>
      <c r="E47" s="8" t="e">
        <f t="shared" si="11"/>
        <v>#DIV/0!</v>
      </c>
      <c r="G47" s="7">
        <f t="shared" si="16"/>
        <v>1.9669551534225116E-2</v>
      </c>
      <c r="H47" s="6">
        <v>32400</v>
      </c>
      <c r="J47" s="6">
        <f t="shared" si="17"/>
        <v>29160</v>
      </c>
      <c r="K47" s="15">
        <f t="shared" si="12"/>
        <v>29160</v>
      </c>
      <c r="L47" s="15">
        <f t="shared" si="13"/>
        <v>8100</v>
      </c>
      <c r="M47" s="15">
        <f t="shared" si="14"/>
        <v>3622.6440000000002</v>
      </c>
      <c r="N47" s="15">
        <f t="shared" si="15"/>
        <v>36226.44</v>
      </c>
    </row>
    <row r="48" spans="1:14">
      <c r="A48" s="5" t="s">
        <v>52</v>
      </c>
      <c r="C48" s="6"/>
      <c r="E48" s="8"/>
      <c r="G48" s="7">
        <v>0</v>
      </c>
      <c r="H48" s="6">
        <v>32400</v>
      </c>
      <c r="J48" s="6">
        <f t="shared" si="17"/>
        <v>29160</v>
      </c>
      <c r="K48" s="15">
        <f t="shared" si="12"/>
        <v>29160</v>
      </c>
      <c r="L48" s="15">
        <f t="shared" si="13"/>
        <v>8100</v>
      </c>
      <c r="M48" s="15">
        <f t="shared" si="14"/>
        <v>3622.6440000000002</v>
      </c>
      <c r="N48" s="15">
        <f t="shared" si="15"/>
        <v>36226.44</v>
      </c>
    </row>
    <row r="49" spans="1:14">
      <c r="A49" s="5" t="s">
        <v>53</v>
      </c>
      <c r="C49" s="6"/>
      <c r="E49" s="8"/>
      <c r="G49" s="7">
        <v>0</v>
      </c>
      <c r="H49" s="6">
        <v>32400</v>
      </c>
      <c r="J49" s="6">
        <f t="shared" si="17"/>
        <v>29160</v>
      </c>
      <c r="K49" s="15">
        <f t="shared" si="12"/>
        <v>29160</v>
      </c>
      <c r="L49" s="15">
        <f t="shared" si="13"/>
        <v>8100</v>
      </c>
      <c r="M49" s="15">
        <f t="shared" si="14"/>
        <v>3622.6440000000002</v>
      </c>
      <c r="N49" s="15">
        <f t="shared" si="15"/>
        <v>36226.44</v>
      </c>
    </row>
    <row r="50" spans="1:14">
      <c r="A50" s="5" t="s">
        <v>54</v>
      </c>
      <c r="B50" s="6">
        <v>31775</v>
      </c>
      <c r="C50" s="6">
        <v>32400</v>
      </c>
      <c r="E50" s="8">
        <f t="shared" si="11"/>
        <v>1.9669551534225116E-2</v>
      </c>
      <c r="G50" s="7">
        <f t="shared" si="16"/>
        <v>0</v>
      </c>
      <c r="H50" s="6">
        <v>32400</v>
      </c>
      <c r="J50" s="6">
        <f t="shared" si="17"/>
        <v>29160</v>
      </c>
      <c r="K50" s="15">
        <f t="shared" si="12"/>
        <v>29160</v>
      </c>
      <c r="L50" s="15">
        <f t="shared" si="13"/>
        <v>8100</v>
      </c>
      <c r="M50" s="15">
        <f t="shared" si="14"/>
        <v>3622.6440000000002</v>
      </c>
      <c r="N50" s="15">
        <f t="shared" si="15"/>
        <v>36226.44</v>
      </c>
    </row>
    <row r="51" spans="1:14">
      <c r="A51" s="5" t="s">
        <v>55</v>
      </c>
      <c r="C51" s="6">
        <v>31775</v>
      </c>
      <c r="E51" s="8"/>
      <c r="G51" s="7">
        <f t="shared" si="16"/>
        <v>1.9669551534225116E-2</v>
      </c>
      <c r="H51" s="6">
        <v>32400</v>
      </c>
      <c r="J51" s="6">
        <f t="shared" si="17"/>
        <v>29160</v>
      </c>
      <c r="K51" s="15">
        <f t="shared" si="12"/>
        <v>29160</v>
      </c>
      <c r="L51" s="15">
        <f t="shared" si="13"/>
        <v>8100</v>
      </c>
      <c r="M51" s="15">
        <f t="shared" si="14"/>
        <v>3622.6440000000002</v>
      </c>
      <c r="N51" s="15">
        <f t="shared" si="15"/>
        <v>36226.44</v>
      </c>
    </row>
    <row r="52" spans="1:14">
      <c r="A52" s="5" t="s">
        <v>56</v>
      </c>
      <c r="B52" s="6">
        <v>31775</v>
      </c>
      <c r="C52" s="6">
        <v>32400</v>
      </c>
      <c r="E52" s="8">
        <f t="shared" si="11"/>
        <v>1.9669551534225116E-2</v>
      </c>
      <c r="G52" s="7">
        <f t="shared" si="16"/>
        <v>0</v>
      </c>
      <c r="H52" s="6">
        <v>32400</v>
      </c>
      <c r="J52" s="6">
        <f t="shared" si="17"/>
        <v>29160</v>
      </c>
      <c r="K52" s="15">
        <f t="shared" si="12"/>
        <v>29160</v>
      </c>
      <c r="L52" s="15">
        <f t="shared" si="13"/>
        <v>8100</v>
      </c>
      <c r="M52" s="15">
        <f t="shared" si="14"/>
        <v>3622.6440000000002</v>
      </c>
      <c r="N52" s="15">
        <f t="shared" si="15"/>
        <v>36226.44</v>
      </c>
    </row>
    <row r="53" spans="1:14">
      <c r="A53" s="5" t="s">
        <v>57</v>
      </c>
      <c r="C53" s="6">
        <v>31775</v>
      </c>
      <c r="E53" s="8"/>
      <c r="G53" s="7">
        <f t="shared" si="16"/>
        <v>1.9669551534225116E-2</v>
      </c>
      <c r="H53" s="6">
        <v>32400</v>
      </c>
      <c r="J53" s="6">
        <f t="shared" si="17"/>
        <v>29160</v>
      </c>
      <c r="K53" s="15">
        <f t="shared" si="12"/>
        <v>29160</v>
      </c>
      <c r="L53" s="15">
        <f t="shared" si="13"/>
        <v>8100</v>
      </c>
      <c r="M53" s="15">
        <f t="shared" si="14"/>
        <v>3622.6440000000002</v>
      </c>
      <c r="N53" s="15">
        <f t="shared" si="15"/>
        <v>36226.44</v>
      </c>
    </row>
    <row r="54" spans="1:14">
      <c r="A54" s="5" t="s">
        <v>58</v>
      </c>
      <c r="B54" s="6">
        <v>31775</v>
      </c>
      <c r="C54" s="6">
        <v>32400</v>
      </c>
      <c r="E54" s="8">
        <f t="shared" si="11"/>
        <v>1.9669551534225116E-2</v>
      </c>
      <c r="G54" s="7">
        <f t="shared" si="16"/>
        <v>0</v>
      </c>
      <c r="H54" s="6">
        <v>32400</v>
      </c>
      <c r="J54" s="6">
        <f t="shared" si="17"/>
        <v>29160</v>
      </c>
      <c r="K54" s="15">
        <f t="shared" si="12"/>
        <v>29160</v>
      </c>
      <c r="L54" s="15">
        <f t="shared" si="13"/>
        <v>8100</v>
      </c>
      <c r="M54" s="15">
        <f t="shared" si="14"/>
        <v>3622.6440000000002</v>
      </c>
      <c r="N54" s="15">
        <f t="shared" si="15"/>
        <v>36226.44</v>
      </c>
    </row>
    <row r="55" spans="1:14">
      <c r="A55" s="5" t="s">
        <v>59</v>
      </c>
      <c r="B55" s="6">
        <v>31775</v>
      </c>
      <c r="C55" s="6">
        <v>32400</v>
      </c>
      <c r="E55" s="8">
        <f t="shared" si="11"/>
        <v>1.9669551534225116E-2</v>
      </c>
      <c r="G55" s="7">
        <f t="shared" si="16"/>
        <v>0</v>
      </c>
      <c r="H55" s="6">
        <v>32400</v>
      </c>
      <c r="J55" s="6">
        <f t="shared" si="17"/>
        <v>29160</v>
      </c>
      <c r="K55" s="15">
        <f t="shared" si="12"/>
        <v>29160</v>
      </c>
      <c r="L55" s="15">
        <f t="shared" si="13"/>
        <v>8100</v>
      </c>
      <c r="M55" s="15">
        <f t="shared" si="14"/>
        <v>3622.6440000000002</v>
      </c>
      <c r="N55" s="15">
        <f t="shared" si="15"/>
        <v>36226.44</v>
      </c>
    </row>
    <row r="56" spans="1:14">
      <c r="A56" s="5" t="s">
        <v>60</v>
      </c>
      <c r="C56" s="6">
        <v>31775</v>
      </c>
      <c r="E56" s="8"/>
      <c r="G56" s="7">
        <f t="shared" si="16"/>
        <v>1.9669551534225116E-2</v>
      </c>
      <c r="H56" s="6">
        <v>32400</v>
      </c>
      <c r="J56" s="6">
        <f t="shared" si="17"/>
        <v>29160</v>
      </c>
      <c r="K56" s="15">
        <f t="shared" si="12"/>
        <v>29160</v>
      </c>
      <c r="L56" s="15">
        <f t="shared" si="13"/>
        <v>8100</v>
      </c>
      <c r="M56" s="15">
        <f t="shared" si="14"/>
        <v>3622.6440000000002</v>
      </c>
      <c r="N56" s="15">
        <f t="shared" si="15"/>
        <v>36226.44</v>
      </c>
    </row>
    <row r="57" spans="1:14">
      <c r="A57" s="5" t="s">
        <v>61</v>
      </c>
      <c r="B57" s="6">
        <v>31775</v>
      </c>
      <c r="C57" s="6">
        <v>31775</v>
      </c>
      <c r="E57" s="8">
        <f t="shared" si="11"/>
        <v>0</v>
      </c>
      <c r="G57" s="7">
        <f t="shared" si="16"/>
        <v>1.9669551534225116E-2</v>
      </c>
      <c r="H57" s="6">
        <v>32400</v>
      </c>
      <c r="J57" s="6">
        <f t="shared" si="17"/>
        <v>29160</v>
      </c>
      <c r="K57" s="15">
        <f t="shared" si="12"/>
        <v>29160</v>
      </c>
      <c r="L57" s="15">
        <f t="shared" si="13"/>
        <v>8100</v>
      </c>
      <c r="M57" s="15">
        <f t="shared" si="14"/>
        <v>3622.6440000000002</v>
      </c>
      <c r="N57" s="15">
        <f t="shared" si="15"/>
        <v>36226.44</v>
      </c>
    </row>
    <row r="58" spans="1:14">
      <c r="A58" s="5" t="s">
        <v>62</v>
      </c>
      <c r="C58" s="6"/>
      <c r="E58" s="8"/>
      <c r="G58" s="7"/>
      <c r="H58" s="6"/>
      <c r="J58" s="6"/>
      <c r="K58" s="15"/>
      <c r="L58" s="15"/>
      <c r="M58" s="15"/>
      <c r="N58" s="15"/>
    </row>
    <row r="59" spans="1:14">
      <c r="A59" s="5" t="s">
        <v>63</v>
      </c>
      <c r="B59" s="6">
        <v>63550</v>
      </c>
      <c r="C59" s="6">
        <v>64800</v>
      </c>
      <c r="E59" s="8">
        <f t="shared" ref="E59:E61" si="18">(C59/B59)-1</f>
        <v>1.9669551534225116E-2</v>
      </c>
      <c r="G59" s="7">
        <f t="shared" ref="G59:G61" si="19">+H59/C59-1</f>
        <v>0</v>
      </c>
      <c r="H59" s="6">
        <v>64800</v>
      </c>
      <c r="J59" s="6">
        <f>+H59*0.9</f>
        <v>58320</v>
      </c>
      <c r="K59" s="15">
        <f t="shared" si="12"/>
        <v>58320</v>
      </c>
      <c r="L59" s="15">
        <f t="shared" si="13"/>
        <v>16200</v>
      </c>
      <c r="M59" s="15">
        <f t="shared" si="14"/>
        <v>7245.2880000000005</v>
      </c>
      <c r="N59" s="15">
        <f t="shared" si="15"/>
        <v>72452.88</v>
      </c>
    </row>
    <row r="60" spans="1:14">
      <c r="A60" s="5" t="s">
        <v>64</v>
      </c>
      <c r="B60" s="6">
        <v>63550</v>
      </c>
      <c r="C60" s="6">
        <v>64800</v>
      </c>
      <c r="E60" s="8">
        <f t="shared" si="18"/>
        <v>1.9669551534225116E-2</v>
      </c>
      <c r="G60" s="7">
        <f t="shared" si="19"/>
        <v>0</v>
      </c>
      <c r="H60" s="6">
        <v>64800</v>
      </c>
      <c r="J60" s="6">
        <f t="shared" ref="J60:J61" si="20">+H60*0.9</f>
        <v>58320</v>
      </c>
      <c r="K60" s="15">
        <f t="shared" si="12"/>
        <v>58320</v>
      </c>
      <c r="L60" s="15">
        <f t="shared" si="13"/>
        <v>16200</v>
      </c>
      <c r="M60" s="15">
        <f t="shared" si="14"/>
        <v>7245.2880000000005</v>
      </c>
      <c r="N60" s="15">
        <f t="shared" si="15"/>
        <v>72452.88</v>
      </c>
    </row>
    <row r="61" spans="1:14">
      <c r="A61" s="5" t="s">
        <v>65</v>
      </c>
      <c r="B61" s="6">
        <v>0</v>
      </c>
      <c r="C61" s="6">
        <v>64800</v>
      </c>
      <c r="E61" s="8" t="e">
        <f t="shared" si="18"/>
        <v>#DIV/0!</v>
      </c>
      <c r="G61" s="7">
        <f t="shared" si="19"/>
        <v>0</v>
      </c>
      <c r="H61" s="6">
        <v>64800</v>
      </c>
      <c r="J61" s="6">
        <f t="shared" si="20"/>
        <v>58320</v>
      </c>
      <c r="K61" s="15">
        <f t="shared" si="12"/>
        <v>58320</v>
      </c>
      <c r="L61" s="15">
        <f t="shared" si="13"/>
        <v>16200</v>
      </c>
      <c r="M61" s="15">
        <f t="shared" si="14"/>
        <v>7245.2880000000005</v>
      </c>
      <c r="N61" s="15">
        <f t="shared" si="15"/>
        <v>72452.88</v>
      </c>
    </row>
  </sheetData>
  <mergeCells count="4">
    <mergeCell ref="A1:H1"/>
    <mergeCell ref="K1:N1"/>
    <mergeCell ref="A30:H30"/>
    <mergeCell ref="K30:N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workbookViewId="0">
      <selection activeCell="A35" sqref="A35"/>
    </sheetView>
  </sheetViews>
  <sheetFormatPr defaultRowHeight="15"/>
  <cols>
    <col min="1" max="1" width="55.5703125" customWidth="1"/>
    <col min="2" max="2" width="12.7109375" customWidth="1"/>
    <col min="3" max="3" width="2.42578125" customWidth="1"/>
    <col min="4" max="4" width="14.140625" customWidth="1"/>
    <col min="5" max="5" width="14" hidden="1" customWidth="1"/>
    <col min="6" max="7" width="14" customWidth="1"/>
    <col min="8" max="8" width="2.85546875" customWidth="1"/>
    <col min="9" max="9" width="14.140625" customWidth="1"/>
    <col min="10" max="10" width="11.85546875" hidden="1" customWidth="1"/>
    <col min="11" max="12" width="14" customWidth="1"/>
    <col min="13" max="13" width="1.7109375" style="19" customWidth="1"/>
    <col min="14" max="14" width="14.140625" customWidth="1"/>
    <col min="15" max="15" width="11.85546875" hidden="1" customWidth="1"/>
    <col min="16" max="17" width="14" customWidth="1"/>
    <col min="18" max="18" width="1.7109375" style="19" customWidth="1"/>
    <col min="19" max="19" width="14.140625" customWidth="1"/>
    <col min="20" max="20" width="12.5703125" hidden="1" customWidth="1"/>
    <col min="21" max="21" width="14" customWidth="1"/>
    <col min="22" max="22" width="12.85546875" customWidth="1"/>
  </cols>
  <sheetData>
    <row r="1" spans="1:22" ht="15" customHeight="1">
      <c r="A1" s="65" t="s">
        <v>0</v>
      </c>
      <c r="B1" s="65"/>
      <c r="D1" s="65" t="s">
        <v>1</v>
      </c>
      <c r="E1" s="65"/>
      <c r="F1" s="65"/>
      <c r="G1" s="65"/>
      <c r="I1" s="65" t="s">
        <v>66</v>
      </c>
      <c r="J1" s="65"/>
      <c r="K1" s="65"/>
      <c r="L1" s="65"/>
      <c r="M1" s="16"/>
      <c r="N1" s="65" t="s">
        <v>67</v>
      </c>
      <c r="O1" s="65"/>
      <c r="P1" s="65"/>
      <c r="Q1" s="65"/>
      <c r="R1" s="16"/>
      <c r="S1" s="65" t="s">
        <v>68</v>
      </c>
      <c r="T1" s="65"/>
      <c r="U1" s="65"/>
      <c r="V1" s="65"/>
    </row>
    <row r="2" spans="1:22" ht="45">
      <c r="A2" s="1" t="s">
        <v>2</v>
      </c>
      <c r="B2" s="14" t="s">
        <v>69</v>
      </c>
      <c r="D2" s="14" t="s">
        <v>7</v>
      </c>
      <c r="E2" s="14" t="s">
        <v>8</v>
      </c>
      <c r="F2" s="14" t="s">
        <v>9</v>
      </c>
      <c r="G2" s="14" t="s">
        <v>10</v>
      </c>
      <c r="I2" s="14" t="s">
        <v>7</v>
      </c>
      <c r="J2" s="14" t="s">
        <v>70</v>
      </c>
      <c r="K2" s="14" t="s">
        <v>9</v>
      </c>
      <c r="L2" s="14" t="s">
        <v>10</v>
      </c>
      <c r="M2" s="16"/>
      <c r="N2" s="14" t="s">
        <v>7</v>
      </c>
      <c r="O2" s="14" t="s">
        <v>70</v>
      </c>
      <c r="P2" s="14" t="s">
        <v>9</v>
      </c>
      <c r="Q2" s="14" t="s">
        <v>10</v>
      </c>
      <c r="R2" s="16"/>
      <c r="S2" s="14" t="s">
        <v>7</v>
      </c>
      <c r="T2" s="14" t="s">
        <v>70</v>
      </c>
      <c r="U2" s="14" t="s">
        <v>9</v>
      </c>
      <c r="V2" s="14" t="s">
        <v>10</v>
      </c>
    </row>
    <row r="3" spans="1:22">
      <c r="A3" s="5" t="s">
        <v>11</v>
      </c>
      <c r="B3" s="6">
        <v>34020</v>
      </c>
      <c r="D3" s="15">
        <v>30620</v>
      </c>
      <c r="E3" s="6">
        <v>8505</v>
      </c>
      <c r="F3" s="15">
        <v>3805</v>
      </c>
      <c r="G3" s="15">
        <v>38050</v>
      </c>
      <c r="I3" s="15">
        <v>8505</v>
      </c>
      <c r="J3" s="15">
        <v>2126.25</v>
      </c>
      <c r="K3" s="15">
        <v>951.25</v>
      </c>
      <c r="L3" s="15">
        <v>9512.5</v>
      </c>
      <c r="M3" s="17"/>
      <c r="N3" s="15">
        <v>17010</v>
      </c>
      <c r="O3" s="15">
        <v>4252.5</v>
      </c>
      <c r="P3" s="15">
        <v>1902.5</v>
      </c>
      <c r="Q3" s="15">
        <v>19025</v>
      </c>
      <c r="R3" s="18"/>
      <c r="S3" s="15">
        <v>25515</v>
      </c>
      <c r="T3" s="15">
        <v>6378.75</v>
      </c>
      <c r="U3" s="15">
        <v>2853.75</v>
      </c>
      <c r="V3" s="15">
        <v>28537.5</v>
      </c>
    </row>
    <row r="4" spans="1:22">
      <c r="A4" s="5" t="s">
        <v>12</v>
      </c>
      <c r="B4" s="6">
        <v>33364</v>
      </c>
      <c r="D4" s="15">
        <v>30030</v>
      </c>
      <c r="E4" s="6">
        <v>8341</v>
      </c>
      <c r="F4" s="15">
        <v>3730</v>
      </c>
      <c r="G4" s="15">
        <v>37300</v>
      </c>
      <c r="I4" s="15">
        <v>8341</v>
      </c>
      <c r="J4" s="15">
        <v>2085.25</v>
      </c>
      <c r="K4" s="15">
        <v>932.5</v>
      </c>
      <c r="L4" s="15">
        <v>9325</v>
      </c>
      <c r="M4" s="17"/>
      <c r="N4" s="15">
        <v>16682</v>
      </c>
      <c r="O4" s="15">
        <v>4170.5</v>
      </c>
      <c r="P4" s="15">
        <v>1865</v>
      </c>
      <c r="Q4" s="15">
        <v>18650</v>
      </c>
      <c r="R4" s="18"/>
      <c r="S4" s="15">
        <v>25023</v>
      </c>
      <c r="T4" s="15">
        <v>6255.75</v>
      </c>
      <c r="U4" s="15">
        <v>2797.5</v>
      </c>
      <c r="V4" s="15">
        <v>27975</v>
      </c>
    </row>
    <row r="5" spans="1:22">
      <c r="A5" s="5" t="s">
        <v>13</v>
      </c>
      <c r="B5" s="6">
        <v>34020</v>
      </c>
      <c r="D5" s="15">
        <v>30620</v>
      </c>
      <c r="E5" s="6">
        <v>8505</v>
      </c>
      <c r="F5" s="15">
        <v>3805</v>
      </c>
      <c r="G5" s="15">
        <v>38050</v>
      </c>
      <c r="I5" s="15">
        <v>8505</v>
      </c>
      <c r="J5" s="15">
        <v>2126.25</v>
      </c>
      <c r="K5" s="15">
        <v>951.25</v>
      </c>
      <c r="L5" s="15">
        <v>9512.5</v>
      </c>
      <c r="M5" s="17"/>
      <c r="N5" s="15">
        <v>17010</v>
      </c>
      <c r="O5" s="15">
        <v>4252.5</v>
      </c>
      <c r="P5" s="15">
        <v>1902.5</v>
      </c>
      <c r="Q5" s="15">
        <v>19025</v>
      </c>
      <c r="R5" s="18"/>
      <c r="S5" s="15">
        <v>25515</v>
      </c>
      <c r="T5" s="15">
        <v>6378.75</v>
      </c>
      <c r="U5" s="15">
        <v>2853.75</v>
      </c>
      <c r="V5" s="15">
        <v>28537.5</v>
      </c>
    </row>
    <row r="6" spans="1:22">
      <c r="A6" s="5" t="s">
        <v>14</v>
      </c>
      <c r="B6" s="6">
        <v>33343</v>
      </c>
      <c r="D6" s="15">
        <v>30010</v>
      </c>
      <c r="E6" s="6">
        <v>8335.75</v>
      </c>
      <c r="F6" s="15">
        <v>3730</v>
      </c>
      <c r="G6" s="15">
        <v>37300</v>
      </c>
      <c r="I6" s="15">
        <v>8335.75</v>
      </c>
      <c r="J6" s="15">
        <v>2083.9375</v>
      </c>
      <c r="K6" s="15">
        <v>932.5</v>
      </c>
      <c r="L6" s="15">
        <v>9325</v>
      </c>
      <c r="M6" s="17"/>
      <c r="N6" s="15">
        <v>16671.5</v>
      </c>
      <c r="O6" s="15">
        <v>4167.875</v>
      </c>
      <c r="P6" s="15">
        <v>1865</v>
      </c>
      <c r="Q6" s="15">
        <v>18650</v>
      </c>
      <c r="R6" s="18"/>
      <c r="S6" s="15">
        <v>25007.25</v>
      </c>
      <c r="T6" s="15">
        <v>6251.8125</v>
      </c>
      <c r="U6" s="15">
        <v>2797.5</v>
      </c>
      <c r="V6" s="15">
        <v>27975</v>
      </c>
    </row>
    <row r="7" spans="1:22">
      <c r="A7" s="5" t="s">
        <v>15</v>
      </c>
      <c r="B7" s="6">
        <v>34020</v>
      </c>
      <c r="D7" s="15">
        <v>30620</v>
      </c>
      <c r="E7" s="6">
        <v>8505</v>
      </c>
      <c r="F7" s="15">
        <v>3805</v>
      </c>
      <c r="G7" s="15">
        <v>38050</v>
      </c>
      <c r="I7" s="15">
        <v>8505</v>
      </c>
      <c r="J7" s="15">
        <v>2126.25</v>
      </c>
      <c r="K7" s="15">
        <v>951.25</v>
      </c>
      <c r="L7" s="15">
        <v>9512.5</v>
      </c>
      <c r="M7" s="17"/>
      <c r="N7" s="15">
        <v>17010</v>
      </c>
      <c r="O7" s="15">
        <v>4252.5</v>
      </c>
      <c r="P7" s="15">
        <v>1902.5</v>
      </c>
      <c r="Q7" s="15">
        <v>19025</v>
      </c>
      <c r="R7" s="18"/>
      <c r="S7" s="15">
        <v>25515</v>
      </c>
      <c r="T7" s="15">
        <v>6378.75</v>
      </c>
      <c r="U7" s="15">
        <v>2853.75</v>
      </c>
      <c r="V7" s="15">
        <v>28537.5</v>
      </c>
    </row>
    <row r="8" spans="1:22">
      <c r="A8" s="5" t="s">
        <v>16</v>
      </c>
      <c r="B8" s="6">
        <v>33364</v>
      </c>
      <c r="D8" s="15">
        <v>30030</v>
      </c>
      <c r="E8" s="6">
        <v>8341</v>
      </c>
      <c r="F8" s="15">
        <v>3730</v>
      </c>
      <c r="G8" s="15">
        <v>37300</v>
      </c>
      <c r="I8" s="15">
        <v>8341</v>
      </c>
      <c r="J8" s="15">
        <v>2085.25</v>
      </c>
      <c r="K8" s="15">
        <v>932.5</v>
      </c>
      <c r="L8" s="15">
        <v>9325</v>
      </c>
      <c r="M8" s="17"/>
      <c r="N8" s="15">
        <v>16682</v>
      </c>
      <c r="O8" s="15">
        <v>4170.5</v>
      </c>
      <c r="P8" s="15">
        <v>1865</v>
      </c>
      <c r="Q8" s="15">
        <v>18650</v>
      </c>
      <c r="R8" s="18"/>
      <c r="S8" s="15">
        <v>25023</v>
      </c>
      <c r="T8" s="15">
        <v>6255.75</v>
      </c>
      <c r="U8" s="15">
        <v>2797.5</v>
      </c>
      <c r="V8" s="15">
        <v>27975</v>
      </c>
    </row>
    <row r="9" spans="1:22">
      <c r="A9" s="5" t="s">
        <v>17</v>
      </c>
      <c r="B9" s="6">
        <v>34020</v>
      </c>
      <c r="D9" s="15">
        <v>30620</v>
      </c>
      <c r="E9" s="6">
        <v>8505</v>
      </c>
      <c r="F9" s="15">
        <v>3805</v>
      </c>
      <c r="G9" s="15">
        <v>38050</v>
      </c>
      <c r="I9" s="15">
        <v>8505</v>
      </c>
      <c r="J9" s="15">
        <v>2126.25</v>
      </c>
      <c r="K9" s="15">
        <v>951.25</v>
      </c>
      <c r="L9" s="15">
        <v>9512.5</v>
      </c>
      <c r="M9" s="17"/>
      <c r="N9" s="15">
        <v>17010</v>
      </c>
      <c r="O9" s="15">
        <v>4252.5</v>
      </c>
      <c r="P9" s="15">
        <v>1902.5</v>
      </c>
      <c r="Q9" s="15">
        <v>19025</v>
      </c>
      <c r="R9" s="18"/>
      <c r="S9" s="15">
        <v>25515</v>
      </c>
      <c r="T9" s="15">
        <v>6378.75</v>
      </c>
      <c r="U9" s="15">
        <v>2853.75</v>
      </c>
      <c r="V9" s="15">
        <v>28537.5</v>
      </c>
    </row>
    <row r="10" spans="1:22">
      <c r="A10" s="5" t="s">
        <v>18</v>
      </c>
      <c r="B10" s="6">
        <v>33364</v>
      </c>
      <c r="D10" s="15">
        <v>30030</v>
      </c>
      <c r="E10" s="6">
        <v>8341</v>
      </c>
      <c r="F10" s="15">
        <v>3730</v>
      </c>
      <c r="G10" s="15">
        <v>37300</v>
      </c>
      <c r="I10" s="15">
        <v>8341</v>
      </c>
      <c r="J10" s="15">
        <v>2085.25</v>
      </c>
      <c r="K10" s="15">
        <v>932.5</v>
      </c>
      <c r="L10" s="15">
        <v>9325</v>
      </c>
      <c r="M10" s="17"/>
      <c r="N10" s="15">
        <v>16682</v>
      </c>
      <c r="O10" s="15">
        <v>4170.5</v>
      </c>
      <c r="P10" s="15">
        <v>1865</v>
      </c>
      <c r="Q10" s="15">
        <v>18650</v>
      </c>
      <c r="R10" s="18"/>
      <c r="S10" s="15">
        <v>25023</v>
      </c>
      <c r="T10" s="15">
        <v>6255.75</v>
      </c>
      <c r="U10" s="15">
        <v>2797.5</v>
      </c>
      <c r="V10" s="15">
        <v>27975</v>
      </c>
    </row>
    <row r="11" spans="1:22">
      <c r="A11" s="5" t="s">
        <v>19</v>
      </c>
      <c r="B11" s="6">
        <v>34020</v>
      </c>
      <c r="D11" s="15">
        <v>30620</v>
      </c>
      <c r="E11" s="6">
        <v>8505</v>
      </c>
      <c r="F11" s="15">
        <v>3805</v>
      </c>
      <c r="G11" s="15">
        <v>38050</v>
      </c>
      <c r="I11" s="15">
        <v>8505</v>
      </c>
      <c r="J11" s="15">
        <v>2126.25</v>
      </c>
      <c r="K11" s="15">
        <v>951.25</v>
      </c>
      <c r="L11" s="15">
        <v>9512.5</v>
      </c>
      <c r="M11" s="17"/>
      <c r="N11" s="15">
        <v>17010</v>
      </c>
      <c r="O11" s="15">
        <v>4252.5</v>
      </c>
      <c r="P11" s="15">
        <v>1902.5</v>
      </c>
      <c r="Q11" s="15">
        <v>19025</v>
      </c>
      <c r="R11" s="18"/>
      <c r="S11" s="15">
        <v>25515</v>
      </c>
      <c r="T11" s="15">
        <v>6378.75</v>
      </c>
      <c r="U11" s="15">
        <v>2853.75</v>
      </c>
      <c r="V11" s="15">
        <v>28537.5</v>
      </c>
    </row>
    <row r="12" spans="1:22">
      <c r="A12" s="5" t="s">
        <v>20</v>
      </c>
      <c r="B12" s="6">
        <v>33364</v>
      </c>
      <c r="D12" s="15">
        <v>30030</v>
      </c>
      <c r="E12" s="6">
        <v>8341</v>
      </c>
      <c r="F12" s="15">
        <v>3730</v>
      </c>
      <c r="G12" s="15">
        <v>37300</v>
      </c>
      <c r="I12" s="15">
        <v>8341</v>
      </c>
      <c r="J12" s="15">
        <v>2085.25</v>
      </c>
      <c r="K12" s="15">
        <v>932.5</v>
      </c>
      <c r="L12" s="15">
        <v>9325</v>
      </c>
      <c r="M12" s="17"/>
      <c r="N12" s="15">
        <v>16682</v>
      </c>
      <c r="O12" s="15">
        <v>4170.5</v>
      </c>
      <c r="P12" s="15">
        <v>1865</v>
      </c>
      <c r="Q12" s="15">
        <v>18650</v>
      </c>
      <c r="R12" s="18"/>
      <c r="S12" s="15">
        <v>25023</v>
      </c>
      <c r="T12" s="15">
        <v>6255.75</v>
      </c>
      <c r="U12" s="15">
        <v>2797.5</v>
      </c>
      <c r="V12" s="15">
        <v>27975</v>
      </c>
    </row>
    <row r="13" spans="1:22">
      <c r="A13" s="5" t="s">
        <v>21</v>
      </c>
      <c r="B13" s="6">
        <v>34020</v>
      </c>
      <c r="D13" s="15">
        <v>30620</v>
      </c>
      <c r="E13" s="6">
        <v>8505</v>
      </c>
      <c r="F13" s="15">
        <v>3805</v>
      </c>
      <c r="G13" s="15">
        <v>38050</v>
      </c>
      <c r="I13" s="15">
        <v>8505</v>
      </c>
      <c r="J13" s="15">
        <v>2126.25</v>
      </c>
      <c r="K13" s="15">
        <v>951.25</v>
      </c>
      <c r="L13" s="15">
        <v>9512.5</v>
      </c>
      <c r="M13" s="17"/>
      <c r="N13" s="15">
        <v>17010</v>
      </c>
      <c r="O13" s="15">
        <v>4252.5</v>
      </c>
      <c r="P13" s="15">
        <v>1902.5</v>
      </c>
      <c r="Q13" s="15">
        <v>19025</v>
      </c>
      <c r="R13" s="18"/>
      <c r="S13" s="15">
        <v>25515</v>
      </c>
      <c r="T13" s="15">
        <v>6378.75</v>
      </c>
      <c r="U13" s="15">
        <v>2853.75</v>
      </c>
      <c r="V13" s="15">
        <v>28537.5</v>
      </c>
    </row>
    <row r="14" spans="1:22">
      <c r="A14" s="5" t="s">
        <v>22</v>
      </c>
      <c r="B14" s="6">
        <v>33364</v>
      </c>
      <c r="D14" s="15">
        <v>30030</v>
      </c>
      <c r="E14" s="6">
        <v>8341</v>
      </c>
      <c r="F14" s="15">
        <v>3730</v>
      </c>
      <c r="G14" s="15">
        <v>37300</v>
      </c>
      <c r="I14" s="15">
        <v>8341</v>
      </c>
      <c r="J14" s="15">
        <v>2085.25</v>
      </c>
      <c r="K14" s="15">
        <v>932.5</v>
      </c>
      <c r="L14" s="15">
        <v>9325</v>
      </c>
      <c r="M14" s="17"/>
      <c r="N14" s="15">
        <v>16682</v>
      </c>
      <c r="O14" s="15">
        <v>4170.5</v>
      </c>
      <c r="P14" s="15">
        <v>1865</v>
      </c>
      <c r="Q14" s="15">
        <v>18650</v>
      </c>
      <c r="R14" s="18"/>
      <c r="S14" s="15">
        <v>25023</v>
      </c>
      <c r="T14" s="15">
        <v>6255.75</v>
      </c>
      <c r="U14" s="15">
        <v>2797.5</v>
      </c>
      <c r="V14" s="15">
        <v>27975</v>
      </c>
    </row>
    <row r="15" spans="1:22">
      <c r="A15" s="5" t="s">
        <v>23</v>
      </c>
      <c r="B15" s="6">
        <v>34020</v>
      </c>
      <c r="D15" s="15">
        <v>30620</v>
      </c>
      <c r="E15" s="6">
        <v>8505</v>
      </c>
      <c r="F15" s="15">
        <v>3805</v>
      </c>
      <c r="G15" s="15">
        <v>38050</v>
      </c>
      <c r="I15" s="15">
        <v>8505</v>
      </c>
      <c r="J15" s="15">
        <v>2126.25</v>
      </c>
      <c r="K15" s="15">
        <v>951.25</v>
      </c>
      <c r="L15" s="15">
        <v>9512.5</v>
      </c>
      <c r="M15" s="17"/>
      <c r="N15" s="15">
        <v>17010</v>
      </c>
      <c r="O15" s="15">
        <v>4252.5</v>
      </c>
      <c r="P15" s="15">
        <v>1902.5</v>
      </c>
      <c r="Q15" s="15">
        <v>19025</v>
      </c>
      <c r="R15" s="18"/>
      <c r="S15" s="15">
        <v>25515</v>
      </c>
      <c r="T15" s="15">
        <v>6378.75</v>
      </c>
      <c r="U15" s="15">
        <v>2853.75</v>
      </c>
      <c r="V15" s="15">
        <v>28537.5</v>
      </c>
    </row>
    <row r="16" spans="1:22">
      <c r="A16" s="5" t="s">
        <v>24</v>
      </c>
      <c r="B16" s="6">
        <v>33364</v>
      </c>
      <c r="D16" s="15">
        <v>30030</v>
      </c>
      <c r="E16" s="6">
        <v>8341</v>
      </c>
      <c r="F16" s="15">
        <v>3730</v>
      </c>
      <c r="G16" s="15">
        <v>37300</v>
      </c>
      <c r="I16" s="15">
        <v>8341</v>
      </c>
      <c r="J16" s="15">
        <v>2085.25</v>
      </c>
      <c r="K16" s="15">
        <v>932.5</v>
      </c>
      <c r="L16" s="15">
        <v>9325</v>
      </c>
      <c r="M16" s="17"/>
      <c r="N16" s="15">
        <v>16682</v>
      </c>
      <c r="O16" s="15">
        <v>4170.5</v>
      </c>
      <c r="P16" s="15">
        <v>1865</v>
      </c>
      <c r="Q16" s="15">
        <v>18650</v>
      </c>
      <c r="R16" s="18"/>
      <c r="S16" s="15">
        <v>25023</v>
      </c>
      <c r="T16" s="15">
        <v>6255.75</v>
      </c>
      <c r="U16" s="15">
        <v>2797.5</v>
      </c>
      <c r="V16" s="15">
        <v>27975</v>
      </c>
    </row>
    <row r="17" spans="1:22">
      <c r="A17" s="5" t="s">
        <v>23</v>
      </c>
      <c r="B17" s="6">
        <v>34020</v>
      </c>
      <c r="D17" s="15">
        <v>30620</v>
      </c>
      <c r="E17" s="6">
        <v>8505</v>
      </c>
      <c r="F17" s="15">
        <v>3805</v>
      </c>
      <c r="G17" s="15">
        <v>38050</v>
      </c>
      <c r="I17" s="15">
        <v>8505</v>
      </c>
      <c r="J17" s="15">
        <v>2126.25</v>
      </c>
      <c r="K17" s="15">
        <v>951.25</v>
      </c>
      <c r="L17" s="15">
        <v>9512.5</v>
      </c>
      <c r="M17" s="17"/>
      <c r="N17" s="15">
        <v>17010</v>
      </c>
      <c r="O17" s="15">
        <v>4252.5</v>
      </c>
      <c r="P17" s="15">
        <v>1902.5</v>
      </c>
      <c r="Q17" s="15">
        <v>19025</v>
      </c>
      <c r="R17" s="18"/>
      <c r="S17" s="15">
        <v>25515</v>
      </c>
      <c r="T17" s="15">
        <v>6378.75</v>
      </c>
      <c r="U17" s="15">
        <v>2853.75</v>
      </c>
      <c r="V17" s="15">
        <v>28537.5</v>
      </c>
    </row>
    <row r="18" spans="1:22">
      <c r="A18" s="5" t="s">
        <v>24</v>
      </c>
      <c r="B18" s="6">
        <v>33364</v>
      </c>
      <c r="D18" s="15">
        <v>30030</v>
      </c>
      <c r="E18" s="6">
        <v>8341</v>
      </c>
      <c r="F18" s="15">
        <v>3730</v>
      </c>
      <c r="G18" s="15">
        <v>37300</v>
      </c>
      <c r="I18" s="15">
        <v>8341</v>
      </c>
      <c r="J18" s="15">
        <v>2085.25</v>
      </c>
      <c r="K18" s="15">
        <v>932.5</v>
      </c>
      <c r="L18" s="15">
        <v>9325</v>
      </c>
      <c r="M18" s="17"/>
      <c r="N18" s="15">
        <v>16682</v>
      </c>
      <c r="O18" s="15">
        <v>4170.5</v>
      </c>
      <c r="P18" s="15">
        <v>1865</v>
      </c>
      <c r="Q18" s="15">
        <v>18650</v>
      </c>
      <c r="R18" s="18"/>
      <c r="S18" s="15">
        <v>25023</v>
      </c>
      <c r="T18" s="15">
        <v>6255.75</v>
      </c>
      <c r="U18" s="15">
        <v>2797.5</v>
      </c>
      <c r="V18" s="15">
        <v>27975</v>
      </c>
    </row>
    <row r="19" spans="1:22">
      <c r="A19" s="5" t="s">
        <v>25</v>
      </c>
      <c r="B19" s="6">
        <v>32400</v>
      </c>
      <c r="D19" s="15">
        <v>29160</v>
      </c>
      <c r="E19" s="6">
        <v>8100</v>
      </c>
      <c r="F19" s="15">
        <v>3625</v>
      </c>
      <c r="G19" s="15">
        <v>36250</v>
      </c>
      <c r="I19" s="15">
        <v>8100</v>
      </c>
      <c r="J19" s="15">
        <v>2025</v>
      </c>
      <c r="K19" s="15">
        <v>906.25</v>
      </c>
      <c r="L19" s="15">
        <v>9062.5</v>
      </c>
      <c r="M19" s="17"/>
      <c r="N19" s="15">
        <v>16200</v>
      </c>
      <c r="O19" s="15">
        <v>4050</v>
      </c>
      <c r="P19" s="15">
        <v>1812.5</v>
      </c>
      <c r="Q19" s="15">
        <v>18125</v>
      </c>
      <c r="R19" s="18"/>
      <c r="S19" s="15">
        <v>24300</v>
      </c>
      <c r="T19" s="15">
        <v>6075</v>
      </c>
      <c r="U19" s="15">
        <v>2718.75</v>
      </c>
      <c r="V19" s="15">
        <v>27187.5</v>
      </c>
    </row>
    <row r="20" spans="1:22">
      <c r="A20" s="5" t="s">
        <v>26</v>
      </c>
      <c r="B20" s="6">
        <v>32400</v>
      </c>
      <c r="D20" s="15">
        <v>29160</v>
      </c>
      <c r="E20" s="6">
        <v>8100</v>
      </c>
      <c r="F20" s="15">
        <v>3625</v>
      </c>
      <c r="G20" s="15">
        <v>36250</v>
      </c>
      <c r="I20" s="15">
        <v>8100</v>
      </c>
      <c r="J20" s="15">
        <v>2025</v>
      </c>
      <c r="K20" s="15">
        <v>906.25</v>
      </c>
      <c r="L20" s="15">
        <v>9062.5</v>
      </c>
      <c r="M20" s="17"/>
      <c r="N20" s="15">
        <v>16200</v>
      </c>
      <c r="O20" s="15">
        <v>4050</v>
      </c>
      <c r="P20" s="15">
        <v>1812.5</v>
      </c>
      <c r="Q20" s="15">
        <v>18125</v>
      </c>
      <c r="R20" s="18"/>
      <c r="S20" s="15">
        <v>24300</v>
      </c>
      <c r="T20" s="15">
        <v>6075</v>
      </c>
      <c r="U20" s="15">
        <v>2718.75</v>
      </c>
      <c r="V20" s="15">
        <v>27187.5</v>
      </c>
    </row>
    <row r="21" spans="1:22">
      <c r="A21" s="5" t="s">
        <v>27</v>
      </c>
      <c r="B21" s="6">
        <v>31775</v>
      </c>
      <c r="D21" s="15">
        <v>28600</v>
      </c>
      <c r="E21" s="6">
        <v>7943.75</v>
      </c>
      <c r="F21" s="15">
        <v>3555</v>
      </c>
      <c r="G21" s="15">
        <v>35550</v>
      </c>
      <c r="I21" s="15">
        <v>7943.75</v>
      </c>
      <c r="J21" s="15">
        <v>1985.9375</v>
      </c>
      <c r="K21" s="15">
        <v>888.75</v>
      </c>
      <c r="L21" s="15">
        <v>8887.5</v>
      </c>
      <c r="M21" s="17"/>
      <c r="N21" s="15">
        <v>15887.5</v>
      </c>
      <c r="O21" s="15">
        <v>3971.875</v>
      </c>
      <c r="P21" s="15">
        <v>1777.5</v>
      </c>
      <c r="Q21" s="15">
        <v>17775</v>
      </c>
      <c r="R21" s="18"/>
      <c r="S21" s="15">
        <v>23831.25</v>
      </c>
      <c r="T21" s="15">
        <v>5957.8125</v>
      </c>
      <c r="U21" s="15">
        <v>2666.25</v>
      </c>
      <c r="V21" s="15">
        <v>26662.5</v>
      </c>
    </row>
    <row r="22" spans="1:22">
      <c r="A22" s="5" t="s">
        <v>28</v>
      </c>
      <c r="B22" s="6">
        <v>32400</v>
      </c>
      <c r="D22" s="15">
        <v>29160</v>
      </c>
      <c r="E22" s="6">
        <v>8100</v>
      </c>
      <c r="F22" s="15">
        <v>3625</v>
      </c>
      <c r="G22" s="15">
        <v>36250</v>
      </c>
      <c r="I22" s="15">
        <v>8100</v>
      </c>
      <c r="J22" s="15">
        <v>2025</v>
      </c>
      <c r="K22" s="15">
        <v>906.25</v>
      </c>
      <c r="L22" s="15">
        <v>9062.5</v>
      </c>
      <c r="M22" s="17"/>
      <c r="N22" s="15">
        <v>16200</v>
      </c>
      <c r="O22" s="15">
        <v>4050</v>
      </c>
      <c r="P22" s="15">
        <v>1812.5</v>
      </c>
      <c r="Q22" s="15">
        <v>18125</v>
      </c>
      <c r="R22" s="18"/>
      <c r="S22" s="15">
        <v>24300</v>
      </c>
      <c r="T22" s="15">
        <v>6075</v>
      </c>
      <c r="U22" s="15">
        <v>2718.75</v>
      </c>
      <c r="V22" s="15">
        <v>27187.5</v>
      </c>
    </row>
    <row r="23" spans="1:22">
      <c r="A23" s="5" t="s">
        <v>29</v>
      </c>
      <c r="B23" s="6">
        <v>15815</v>
      </c>
      <c r="D23" s="15">
        <v>14235</v>
      </c>
      <c r="E23" s="6">
        <v>3953.75</v>
      </c>
      <c r="F23" s="15">
        <v>1770</v>
      </c>
      <c r="G23" s="15">
        <v>17700</v>
      </c>
      <c r="I23" s="15">
        <v>3953.75</v>
      </c>
      <c r="J23" s="15">
        <v>988.4375</v>
      </c>
      <c r="K23" s="15">
        <v>442.5</v>
      </c>
      <c r="L23" s="15">
        <v>4425</v>
      </c>
      <c r="M23" s="17"/>
      <c r="N23" s="15">
        <v>7907.5</v>
      </c>
      <c r="O23" s="15">
        <v>1976.875</v>
      </c>
      <c r="P23" s="15">
        <v>885</v>
      </c>
      <c r="Q23" s="15">
        <v>8850</v>
      </c>
      <c r="R23" s="18"/>
      <c r="S23" s="15">
        <v>11861.25</v>
      </c>
      <c r="T23" s="15">
        <v>2965.3125</v>
      </c>
      <c r="U23" s="15">
        <v>1327.5</v>
      </c>
      <c r="V23" s="15">
        <v>13275</v>
      </c>
    </row>
    <row r="24" spans="1:22">
      <c r="A24" s="5" t="s">
        <v>30</v>
      </c>
      <c r="B24" s="6">
        <v>7500</v>
      </c>
      <c r="D24" s="15">
        <v>6750</v>
      </c>
      <c r="E24" s="6">
        <v>1875</v>
      </c>
      <c r="F24" s="15">
        <v>840</v>
      </c>
      <c r="G24" s="15">
        <v>8400</v>
      </c>
      <c r="I24" s="15">
        <v>1875</v>
      </c>
      <c r="J24" s="15">
        <v>468.75</v>
      </c>
      <c r="K24" s="15">
        <v>210</v>
      </c>
      <c r="L24" s="15">
        <v>2100</v>
      </c>
      <c r="M24" s="17"/>
      <c r="N24" s="15">
        <v>3750</v>
      </c>
      <c r="O24" s="15">
        <v>937.5</v>
      </c>
      <c r="P24" s="15">
        <v>420</v>
      </c>
      <c r="Q24" s="15">
        <v>4200</v>
      </c>
      <c r="R24" s="18"/>
      <c r="S24" s="15">
        <v>5625</v>
      </c>
      <c r="T24" s="15">
        <v>1406.25</v>
      </c>
      <c r="U24" s="15">
        <v>630</v>
      </c>
      <c r="V24" s="15">
        <v>6300</v>
      </c>
    </row>
    <row r="25" spans="1:22">
      <c r="A25" s="5"/>
      <c r="B25" s="6"/>
      <c r="D25" s="15"/>
      <c r="E25" s="6"/>
      <c r="F25" s="15"/>
      <c r="G25" s="15"/>
      <c r="I25" s="15"/>
      <c r="J25" s="15"/>
      <c r="K25" s="15"/>
      <c r="L25" s="15"/>
      <c r="M25" s="17"/>
      <c r="N25" s="15"/>
      <c r="O25" s="15"/>
      <c r="P25" s="15"/>
      <c r="Q25" s="15"/>
      <c r="R25" s="18"/>
      <c r="S25" s="15"/>
      <c r="T25" s="15"/>
      <c r="U25" s="15"/>
      <c r="V25" s="15"/>
    </row>
    <row r="26" spans="1:22">
      <c r="A26" s="5" t="s">
        <v>31</v>
      </c>
      <c r="B26" s="6">
        <v>68040</v>
      </c>
      <c r="D26" s="15">
        <v>61235</v>
      </c>
      <c r="E26" s="6">
        <v>17010</v>
      </c>
      <c r="F26" s="15">
        <v>7610</v>
      </c>
      <c r="G26" s="15">
        <v>76100</v>
      </c>
      <c r="I26" s="15">
        <v>17010</v>
      </c>
      <c r="J26" s="15">
        <v>4252.5</v>
      </c>
      <c r="K26" s="15">
        <v>1902.5</v>
      </c>
      <c r="L26" s="15">
        <v>19025</v>
      </c>
      <c r="M26" s="17"/>
      <c r="N26" s="15">
        <v>34020</v>
      </c>
      <c r="O26" s="15">
        <v>8505</v>
      </c>
      <c r="P26" s="15">
        <v>3805</v>
      </c>
      <c r="Q26" s="15">
        <v>38050</v>
      </c>
      <c r="R26" s="18"/>
      <c r="S26" s="15">
        <v>51030</v>
      </c>
      <c r="T26" s="15">
        <v>12757.5</v>
      </c>
      <c r="U26" s="15">
        <v>5707.5</v>
      </c>
      <c r="V26" s="15">
        <v>57075</v>
      </c>
    </row>
    <row r="27" spans="1:22">
      <c r="A27" s="5" t="s">
        <v>32</v>
      </c>
      <c r="B27" s="6">
        <v>68040</v>
      </c>
      <c r="D27" s="15">
        <v>61235</v>
      </c>
      <c r="E27" s="6">
        <v>17010</v>
      </c>
      <c r="F27" s="15">
        <v>7610</v>
      </c>
      <c r="G27" s="15">
        <v>76100</v>
      </c>
      <c r="I27" s="15">
        <v>17010</v>
      </c>
      <c r="J27" s="15">
        <v>4252.5</v>
      </c>
      <c r="K27" s="15">
        <v>1902.5</v>
      </c>
      <c r="L27" s="15">
        <v>19025</v>
      </c>
      <c r="M27" s="17"/>
      <c r="N27" s="15">
        <v>34020</v>
      </c>
      <c r="O27" s="15">
        <v>8505</v>
      </c>
      <c r="P27" s="15">
        <v>3805</v>
      </c>
      <c r="Q27" s="15">
        <v>38050</v>
      </c>
      <c r="R27" s="18"/>
      <c r="S27" s="15">
        <v>51030</v>
      </c>
      <c r="T27" s="15">
        <v>12757.5</v>
      </c>
      <c r="U27" s="15">
        <v>5707.5</v>
      </c>
      <c r="V27" s="15">
        <v>57075</v>
      </c>
    </row>
    <row r="28" spans="1:22">
      <c r="A28" s="5" t="s">
        <v>33</v>
      </c>
      <c r="B28" s="6">
        <v>68040</v>
      </c>
      <c r="D28" s="15">
        <v>61235</v>
      </c>
      <c r="E28" s="6">
        <v>17010</v>
      </c>
      <c r="F28" s="15">
        <v>7610</v>
      </c>
      <c r="G28" s="15">
        <v>76100</v>
      </c>
      <c r="I28" s="15">
        <v>17010</v>
      </c>
      <c r="J28" s="15">
        <v>4252.5</v>
      </c>
      <c r="K28" s="15">
        <v>1902.5</v>
      </c>
      <c r="L28" s="15">
        <v>19025</v>
      </c>
      <c r="M28" s="17"/>
      <c r="N28" s="15">
        <v>34020</v>
      </c>
      <c r="O28" s="15">
        <v>8505</v>
      </c>
      <c r="P28" s="15">
        <v>3805</v>
      </c>
      <c r="Q28" s="15">
        <v>38050</v>
      </c>
      <c r="R28" s="18"/>
      <c r="S28" s="15">
        <v>51030</v>
      </c>
      <c r="T28" s="15">
        <v>12757.5</v>
      </c>
      <c r="U28" s="15">
        <v>5707.5</v>
      </c>
      <c r="V28" s="15">
        <v>57075</v>
      </c>
    </row>
    <row r="29" spans="1:22">
      <c r="A29" s="9"/>
      <c r="B29" s="11"/>
    </row>
    <row r="30" spans="1:22" ht="15" customHeight="1">
      <c r="A30" s="65" t="s">
        <v>34</v>
      </c>
      <c r="B30" s="65"/>
      <c r="D30" s="65" t="s">
        <v>1</v>
      </c>
      <c r="E30" s="65"/>
      <c r="F30" s="65"/>
      <c r="G30" s="65"/>
      <c r="I30" s="65" t="s">
        <v>66</v>
      </c>
      <c r="J30" s="65"/>
      <c r="K30" s="65"/>
      <c r="L30" s="65"/>
      <c r="M30" s="16"/>
      <c r="N30" s="65" t="s">
        <v>67</v>
      </c>
      <c r="O30" s="65"/>
      <c r="P30" s="65"/>
      <c r="Q30" s="65"/>
      <c r="R30" s="16"/>
      <c r="S30" s="65" t="s">
        <v>68</v>
      </c>
      <c r="T30" s="65"/>
      <c r="U30" s="65"/>
      <c r="V30" s="65"/>
    </row>
    <row r="31" spans="1:22" ht="45">
      <c r="A31" s="1" t="s">
        <v>35</v>
      </c>
      <c r="B31" s="14" t="s">
        <v>6</v>
      </c>
      <c r="D31" s="14" t="s">
        <v>7</v>
      </c>
      <c r="E31" s="14" t="s">
        <v>8</v>
      </c>
      <c r="F31" s="14" t="s">
        <v>9</v>
      </c>
      <c r="G31" s="14" t="s">
        <v>10</v>
      </c>
      <c r="I31" s="14" t="s">
        <v>7</v>
      </c>
      <c r="J31" s="14" t="s">
        <v>70</v>
      </c>
      <c r="K31" s="14" t="s">
        <v>9</v>
      </c>
      <c r="L31" s="14" t="s">
        <v>10</v>
      </c>
      <c r="M31" s="16"/>
      <c r="N31" s="14" t="s">
        <v>7</v>
      </c>
      <c r="O31" s="14" t="s">
        <v>70</v>
      </c>
      <c r="P31" s="14" t="s">
        <v>9</v>
      </c>
      <c r="Q31" s="14" t="s">
        <v>10</v>
      </c>
      <c r="R31" s="16"/>
      <c r="S31" s="14" t="s">
        <v>7</v>
      </c>
      <c r="T31" s="14" t="s">
        <v>70</v>
      </c>
      <c r="U31" s="14" t="s">
        <v>9</v>
      </c>
      <c r="V31" s="14" t="s">
        <v>10</v>
      </c>
    </row>
    <row r="32" spans="1:22">
      <c r="A32" s="20" t="s">
        <v>71</v>
      </c>
      <c r="B32" s="6"/>
      <c r="D32" s="6"/>
      <c r="E32" s="6"/>
      <c r="F32" s="6"/>
      <c r="G32" s="6"/>
      <c r="I32" s="6"/>
      <c r="J32" s="6"/>
      <c r="K32" s="6"/>
      <c r="L32" s="6"/>
      <c r="M32" s="17"/>
      <c r="N32" s="15"/>
      <c r="O32" s="15"/>
      <c r="P32" s="15"/>
      <c r="Q32" s="15"/>
      <c r="R32" s="17"/>
      <c r="S32" s="6"/>
      <c r="T32" s="6"/>
      <c r="U32" s="6"/>
      <c r="V32" s="6"/>
    </row>
    <row r="33" spans="1:22">
      <c r="A33" s="21" t="s">
        <v>72</v>
      </c>
      <c r="B33" s="15">
        <v>11000</v>
      </c>
      <c r="C33" s="15"/>
      <c r="D33" s="15">
        <v>9900</v>
      </c>
      <c r="E33" s="15">
        <v>2750</v>
      </c>
      <c r="F33" s="22">
        <v>1230</v>
      </c>
      <c r="G33" s="15">
        <f>+F33*10</f>
        <v>12300</v>
      </c>
      <c r="I33" s="15">
        <v>2750</v>
      </c>
      <c r="J33" s="15">
        <v>687.5</v>
      </c>
      <c r="K33" s="15">
        <v>308</v>
      </c>
      <c r="L33" s="15">
        <v>3080</v>
      </c>
      <c r="M33" s="18"/>
      <c r="N33" s="15">
        <f>+B33/2</f>
        <v>5500</v>
      </c>
      <c r="O33" s="15">
        <v>1375</v>
      </c>
      <c r="P33" s="15">
        <f>+F33/2</f>
        <v>615</v>
      </c>
      <c r="Q33" s="15">
        <f>+P33*10</f>
        <v>6150</v>
      </c>
      <c r="R33" s="18"/>
      <c r="S33" s="15">
        <f>+B33*0.25</f>
        <v>2750</v>
      </c>
      <c r="T33" s="15">
        <v>2062.5</v>
      </c>
      <c r="U33" s="15">
        <v>923</v>
      </c>
      <c r="V33" s="15">
        <f>+U33*10</f>
        <v>9230</v>
      </c>
    </row>
    <row r="34" spans="1:22">
      <c r="A34" s="5" t="s">
        <v>73</v>
      </c>
      <c r="B34" s="15">
        <v>10000</v>
      </c>
      <c r="C34" s="15"/>
      <c r="D34" s="15">
        <v>9000</v>
      </c>
      <c r="E34" s="15">
        <v>2500</v>
      </c>
      <c r="F34" s="15">
        <v>1120</v>
      </c>
      <c r="G34" s="15">
        <f t="shared" ref="G34:G79" si="0">+F34*10</f>
        <v>11200</v>
      </c>
      <c r="I34" s="15">
        <v>2500</v>
      </c>
      <c r="J34" s="15">
        <v>625</v>
      </c>
      <c r="K34" s="15">
        <v>280</v>
      </c>
      <c r="L34" s="15">
        <v>2800</v>
      </c>
      <c r="M34" s="18"/>
      <c r="N34" s="15">
        <f t="shared" ref="N34:N79" si="1">+B34/2</f>
        <v>5000</v>
      </c>
      <c r="O34" s="15">
        <v>1250</v>
      </c>
      <c r="P34" s="15">
        <f t="shared" ref="P34:P57" si="2">+F34/2</f>
        <v>560</v>
      </c>
      <c r="Q34" s="15">
        <f t="shared" ref="Q34:Q79" si="3">+P34*10</f>
        <v>5600</v>
      </c>
      <c r="R34" s="18"/>
      <c r="S34" s="15">
        <f t="shared" ref="S34:S79" si="4">+B34*0.25</f>
        <v>2500</v>
      </c>
      <c r="T34" s="15">
        <v>1875</v>
      </c>
      <c r="U34" s="15">
        <f t="shared" ref="U34:U40" si="5">+F34*0.75</f>
        <v>840</v>
      </c>
      <c r="V34" s="15">
        <f t="shared" ref="V34:V79" si="6">+U34*10</f>
        <v>8400</v>
      </c>
    </row>
    <row r="35" spans="1:22">
      <c r="A35" s="5" t="s">
        <v>74</v>
      </c>
      <c r="B35" s="15">
        <v>12000</v>
      </c>
      <c r="C35" s="15"/>
      <c r="D35" s="15">
        <v>10800</v>
      </c>
      <c r="E35" s="15">
        <v>3000</v>
      </c>
      <c r="F35" s="15">
        <v>1345</v>
      </c>
      <c r="G35" s="15">
        <f t="shared" si="0"/>
        <v>13450</v>
      </c>
      <c r="I35" s="15">
        <v>3000</v>
      </c>
      <c r="J35" s="15">
        <v>750</v>
      </c>
      <c r="K35" s="15">
        <v>336</v>
      </c>
      <c r="L35" s="15">
        <v>3360</v>
      </c>
      <c r="M35" s="18"/>
      <c r="N35" s="15">
        <f t="shared" si="1"/>
        <v>6000</v>
      </c>
      <c r="O35" s="15">
        <v>1500</v>
      </c>
      <c r="P35" s="15">
        <v>673</v>
      </c>
      <c r="Q35" s="15">
        <f t="shared" si="3"/>
        <v>6730</v>
      </c>
      <c r="R35" s="18"/>
      <c r="S35" s="15">
        <f t="shared" si="4"/>
        <v>3000</v>
      </c>
      <c r="T35" s="15">
        <v>2250</v>
      </c>
      <c r="U35" s="15">
        <v>1010</v>
      </c>
      <c r="V35" s="15">
        <f t="shared" si="6"/>
        <v>10100</v>
      </c>
    </row>
    <row r="36" spans="1:22">
      <c r="A36" s="5"/>
      <c r="B36" s="15"/>
      <c r="C36" s="15"/>
      <c r="D36" s="15"/>
      <c r="E36" s="15"/>
      <c r="F36" s="15"/>
      <c r="G36" s="15"/>
      <c r="I36" s="15"/>
      <c r="J36" s="15"/>
      <c r="K36" s="15"/>
      <c r="L36" s="15"/>
      <c r="M36" s="18"/>
      <c r="N36" s="15"/>
      <c r="O36" s="15"/>
      <c r="P36" s="15"/>
      <c r="Q36" s="15"/>
      <c r="R36" s="18"/>
      <c r="S36" s="15"/>
      <c r="T36" s="15"/>
      <c r="U36" s="15"/>
      <c r="V36" s="15"/>
    </row>
    <row r="37" spans="1:22">
      <c r="A37" s="23" t="s">
        <v>75</v>
      </c>
      <c r="B37" s="24"/>
      <c r="C37" s="15"/>
      <c r="D37" s="15"/>
      <c r="E37" s="24"/>
      <c r="F37" s="24"/>
      <c r="G37" s="15"/>
      <c r="I37" s="15"/>
      <c r="J37" s="24"/>
      <c r="K37" s="15"/>
      <c r="L37" s="24"/>
      <c r="M37" s="25"/>
      <c r="N37" s="15"/>
      <c r="O37" s="24"/>
      <c r="P37" s="15"/>
      <c r="Q37" s="15"/>
      <c r="R37" s="25"/>
      <c r="S37" s="15"/>
      <c r="T37" s="24"/>
      <c r="U37" s="15"/>
      <c r="V37" s="15"/>
    </row>
    <row r="38" spans="1:22">
      <c r="A38" s="5" t="s">
        <v>63</v>
      </c>
      <c r="B38" s="15">
        <v>64800</v>
      </c>
      <c r="C38" s="15"/>
      <c r="D38" s="15">
        <v>58320</v>
      </c>
      <c r="E38" s="15">
        <v>16200</v>
      </c>
      <c r="F38" s="15">
        <v>7245</v>
      </c>
      <c r="G38" s="15">
        <f t="shared" si="0"/>
        <v>72450</v>
      </c>
      <c r="I38" s="15">
        <v>16200</v>
      </c>
      <c r="J38" s="15">
        <v>4050</v>
      </c>
      <c r="K38" s="15">
        <v>1811</v>
      </c>
      <c r="L38" s="15">
        <v>18110</v>
      </c>
      <c r="M38" s="18"/>
      <c r="N38" s="15">
        <f t="shared" si="1"/>
        <v>32400</v>
      </c>
      <c r="O38" s="15">
        <v>8100</v>
      </c>
      <c r="P38" s="15">
        <v>3622.5</v>
      </c>
      <c r="Q38" s="15">
        <f t="shared" si="3"/>
        <v>36225</v>
      </c>
      <c r="R38" s="18"/>
      <c r="S38" s="15">
        <f t="shared" si="4"/>
        <v>16200</v>
      </c>
      <c r="T38" s="15">
        <v>12150</v>
      </c>
      <c r="U38" s="15">
        <v>5435</v>
      </c>
      <c r="V38" s="15">
        <f t="shared" si="6"/>
        <v>54350</v>
      </c>
    </row>
    <row r="39" spans="1:22">
      <c r="A39" s="5" t="s">
        <v>45</v>
      </c>
      <c r="B39" s="15">
        <v>12000</v>
      </c>
      <c r="C39" s="15"/>
      <c r="D39" s="15">
        <v>10800</v>
      </c>
      <c r="E39" s="15">
        <v>3000</v>
      </c>
      <c r="F39" s="15">
        <v>1345</v>
      </c>
      <c r="G39" s="15">
        <f t="shared" si="0"/>
        <v>13450</v>
      </c>
      <c r="I39" s="15">
        <v>3000</v>
      </c>
      <c r="J39" s="15">
        <v>750</v>
      </c>
      <c r="K39" s="15">
        <v>336</v>
      </c>
      <c r="L39" s="15">
        <v>3360</v>
      </c>
      <c r="M39" s="18"/>
      <c r="N39" s="15">
        <f t="shared" si="1"/>
        <v>6000</v>
      </c>
      <c r="O39" s="15">
        <v>1500</v>
      </c>
      <c r="P39" s="15">
        <v>673</v>
      </c>
      <c r="Q39" s="15">
        <f t="shared" si="3"/>
        <v>6730</v>
      </c>
      <c r="R39" s="18"/>
      <c r="S39" s="15">
        <f t="shared" si="4"/>
        <v>3000</v>
      </c>
      <c r="T39" s="15">
        <v>2250</v>
      </c>
      <c r="U39" s="15">
        <v>1010</v>
      </c>
      <c r="V39" s="15">
        <f t="shared" si="6"/>
        <v>10100</v>
      </c>
    </row>
    <row r="40" spans="1:22">
      <c r="A40" s="5" t="s">
        <v>46</v>
      </c>
      <c r="B40" s="15">
        <v>10000</v>
      </c>
      <c r="C40" s="15"/>
      <c r="D40" s="15">
        <v>9000</v>
      </c>
      <c r="E40" s="15">
        <v>2500</v>
      </c>
      <c r="F40" s="15">
        <v>1120</v>
      </c>
      <c r="G40" s="15">
        <f t="shared" si="0"/>
        <v>11200</v>
      </c>
      <c r="I40" s="15">
        <v>2500</v>
      </c>
      <c r="J40" s="15">
        <v>625</v>
      </c>
      <c r="K40" s="15">
        <v>280</v>
      </c>
      <c r="L40" s="15">
        <v>2800</v>
      </c>
      <c r="M40" s="18"/>
      <c r="N40" s="15">
        <f t="shared" si="1"/>
        <v>5000</v>
      </c>
      <c r="O40" s="15">
        <v>1250</v>
      </c>
      <c r="P40" s="15">
        <f t="shared" si="2"/>
        <v>560</v>
      </c>
      <c r="Q40" s="15">
        <f t="shared" si="3"/>
        <v>5600</v>
      </c>
      <c r="R40" s="18"/>
      <c r="S40" s="15">
        <f t="shared" si="4"/>
        <v>2500</v>
      </c>
      <c r="T40" s="15">
        <v>1875</v>
      </c>
      <c r="U40" s="15">
        <f t="shared" si="5"/>
        <v>840</v>
      </c>
      <c r="V40" s="15">
        <f t="shared" si="6"/>
        <v>8400</v>
      </c>
    </row>
    <row r="41" spans="1:22">
      <c r="A41" s="5" t="s">
        <v>59</v>
      </c>
      <c r="B41" s="15">
        <v>32400</v>
      </c>
      <c r="C41" s="15"/>
      <c r="D41" s="15">
        <v>29160</v>
      </c>
      <c r="E41" s="15">
        <v>8100</v>
      </c>
      <c r="F41" s="15">
        <v>3625</v>
      </c>
      <c r="G41" s="15">
        <f t="shared" si="0"/>
        <v>36250</v>
      </c>
      <c r="I41" s="15">
        <v>8100</v>
      </c>
      <c r="J41" s="15">
        <v>2025</v>
      </c>
      <c r="K41" s="15">
        <v>906</v>
      </c>
      <c r="L41" s="15">
        <v>9060</v>
      </c>
      <c r="M41" s="18"/>
      <c r="N41" s="15">
        <f t="shared" si="1"/>
        <v>16200</v>
      </c>
      <c r="O41" s="15">
        <v>4050</v>
      </c>
      <c r="P41" s="15">
        <v>1813</v>
      </c>
      <c r="Q41" s="15">
        <f t="shared" si="3"/>
        <v>18130</v>
      </c>
      <c r="R41" s="18"/>
      <c r="S41" s="15">
        <f t="shared" si="4"/>
        <v>8100</v>
      </c>
      <c r="T41" s="15">
        <v>6075</v>
      </c>
      <c r="U41" s="15">
        <v>2720</v>
      </c>
      <c r="V41" s="15">
        <f t="shared" si="6"/>
        <v>27200</v>
      </c>
    </row>
    <row r="42" spans="1:22">
      <c r="A42" s="5" t="s">
        <v>60</v>
      </c>
      <c r="B42" s="15">
        <v>32400</v>
      </c>
      <c r="C42" s="15"/>
      <c r="D42" s="15">
        <v>29160</v>
      </c>
      <c r="E42" s="15">
        <v>8100</v>
      </c>
      <c r="F42" s="15">
        <v>3625</v>
      </c>
      <c r="G42" s="15">
        <f t="shared" si="0"/>
        <v>36250</v>
      </c>
      <c r="I42" s="15">
        <v>8100</v>
      </c>
      <c r="J42" s="15">
        <v>2025</v>
      </c>
      <c r="K42" s="15">
        <v>906</v>
      </c>
      <c r="L42" s="15">
        <v>9060</v>
      </c>
      <c r="M42" s="18"/>
      <c r="N42" s="15">
        <f t="shared" si="1"/>
        <v>16200</v>
      </c>
      <c r="O42" s="15">
        <v>4050</v>
      </c>
      <c r="P42" s="15">
        <v>1813</v>
      </c>
      <c r="Q42" s="15">
        <f t="shared" si="3"/>
        <v>18130</v>
      </c>
      <c r="R42" s="18"/>
      <c r="S42" s="15">
        <f t="shared" si="4"/>
        <v>8100</v>
      </c>
      <c r="T42" s="15">
        <v>6075</v>
      </c>
      <c r="U42" s="15">
        <v>2720</v>
      </c>
      <c r="V42" s="15">
        <f t="shared" si="6"/>
        <v>27200</v>
      </c>
    </row>
    <row r="43" spans="1:22">
      <c r="B43" s="15"/>
      <c r="C43" s="15"/>
      <c r="D43" s="15"/>
      <c r="E43" s="15"/>
      <c r="F43" s="15"/>
      <c r="G43" s="15"/>
      <c r="I43" s="15"/>
      <c r="J43" s="15"/>
      <c r="K43" s="15"/>
      <c r="L43" s="15"/>
      <c r="M43" s="18"/>
      <c r="N43" s="15"/>
      <c r="O43" s="15"/>
      <c r="P43" s="15"/>
      <c r="Q43" s="15"/>
      <c r="R43" s="18"/>
      <c r="S43" s="15"/>
      <c r="T43" s="15"/>
      <c r="U43" s="15"/>
      <c r="V43" s="15"/>
    </row>
    <row r="44" spans="1:22">
      <c r="A44" s="23" t="s">
        <v>76</v>
      </c>
      <c r="B44" s="15"/>
      <c r="C44" s="15"/>
      <c r="D44" s="15"/>
      <c r="E44" s="15"/>
      <c r="F44" s="15"/>
      <c r="G44" s="15"/>
      <c r="I44" s="15"/>
      <c r="J44" s="15"/>
      <c r="K44" s="15"/>
      <c r="L44" s="15"/>
      <c r="M44" s="18"/>
      <c r="N44" s="15"/>
      <c r="O44" s="15"/>
      <c r="P44" s="15"/>
      <c r="Q44" s="15"/>
      <c r="R44" s="18"/>
      <c r="S44" s="15"/>
      <c r="T44" s="15"/>
      <c r="U44" s="15"/>
      <c r="V44" s="15"/>
    </row>
    <row r="45" spans="1:22">
      <c r="A45" s="5" t="s">
        <v>56</v>
      </c>
      <c r="B45" s="15">
        <v>32400</v>
      </c>
      <c r="C45" s="15"/>
      <c r="D45" s="15">
        <v>29160</v>
      </c>
      <c r="E45" s="15">
        <v>8100</v>
      </c>
      <c r="F45" s="15">
        <v>3625</v>
      </c>
      <c r="G45" s="15">
        <f t="shared" si="0"/>
        <v>36250</v>
      </c>
      <c r="I45" s="15">
        <v>8100</v>
      </c>
      <c r="J45" s="15">
        <v>2025</v>
      </c>
      <c r="K45" s="15">
        <v>906</v>
      </c>
      <c r="L45" s="15">
        <v>9060</v>
      </c>
      <c r="M45" s="18"/>
      <c r="N45" s="15">
        <f t="shared" si="1"/>
        <v>16200</v>
      </c>
      <c r="O45" s="15">
        <v>4050</v>
      </c>
      <c r="P45" s="15">
        <v>1813</v>
      </c>
      <c r="Q45" s="15">
        <f t="shared" si="3"/>
        <v>18130</v>
      </c>
      <c r="R45" s="18"/>
      <c r="S45" s="15">
        <f t="shared" si="4"/>
        <v>8100</v>
      </c>
      <c r="T45" s="15">
        <v>6075</v>
      </c>
      <c r="U45" s="15">
        <v>2720</v>
      </c>
      <c r="V45" s="15">
        <f t="shared" si="6"/>
        <v>27200</v>
      </c>
    </row>
    <row r="46" spans="1:22">
      <c r="A46" s="5" t="s">
        <v>57</v>
      </c>
      <c r="B46" s="15">
        <v>32400</v>
      </c>
      <c r="C46" s="15"/>
      <c r="D46" s="15">
        <v>29160</v>
      </c>
      <c r="E46" s="15">
        <v>8100</v>
      </c>
      <c r="F46" s="15">
        <v>3625</v>
      </c>
      <c r="G46" s="15">
        <f t="shared" si="0"/>
        <v>36250</v>
      </c>
      <c r="I46" s="15">
        <v>8100</v>
      </c>
      <c r="J46" s="15">
        <v>2025</v>
      </c>
      <c r="K46" s="15">
        <v>906</v>
      </c>
      <c r="L46" s="15">
        <v>9060</v>
      </c>
      <c r="M46" s="18"/>
      <c r="N46" s="15">
        <f t="shared" si="1"/>
        <v>16200</v>
      </c>
      <c r="O46" s="15">
        <v>4050</v>
      </c>
      <c r="P46" s="15">
        <v>1813</v>
      </c>
      <c r="Q46" s="15">
        <f t="shared" si="3"/>
        <v>18130</v>
      </c>
      <c r="R46" s="18"/>
      <c r="S46" s="15">
        <f t="shared" si="4"/>
        <v>8100</v>
      </c>
      <c r="T46" s="15">
        <v>6075</v>
      </c>
      <c r="U46" s="15">
        <v>2720</v>
      </c>
      <c r="V46" s="15">
        <f t="shared" si="6"/>
        <v>27200</v>
      </c>
    </row>
    <row r="47" spans="1:22">
      <c r="A47" s="5"/>
      <c r="B47" s="15"/>
      <c r="C47" s="15"/>
      <c r="D47" s="15"/>
      <c r="E47" s="15"/>
      <c r="F47" s="15"/>
      <c r="G47" s="15"/>
      <c r="I47" s="15"/>
      <c r="J47" s="15"/>
      <c r="K47" s="15"/>
      <c r="L47" s="15"/>
      <c r="M47" s="18"/>
      <c r="N47" s="15"/>
      <c r="O47" s="15"/>
      <c r="P47" s="15"/>
      <c r="Q47" s="15"/>
      <c r="R47" s="18"/>
      <c r="S47" s="15"/>
      <c r="T47" s="15"/>
      <c r="U47" s="15"/>
      <c r="V47" s="15"/>
    </row>
    <row r="48" spans="1:22">
      <c r="A48" s="23" t="s">
        <v>77</v>
      </c>
      <c r="B48" s="15"/>
      <c r="C48" s="15"/>
      <c r="D48" s="15"/>
      <c r="E48" s="15"/>
      <c r="F48" s="15"/>
      <c r="G48" s="15"/>
      <c r="I48" s="15"/>
      <c r="J48" s="15"/>
      <c r="K48" s="15"/>
      <c r="L48" s="15"/>
      <c r="M48" s="18"/>
      <c r="N48" s="15"/>
      <c r="O48" s="15"/>
      <c r="P48" s="15"/>
      <c r="Q48" s="15"/>
      <c r="R48" s="18"/>
      <c r="S48" s="15"/>
      <c r="T48" s="15"/>
      <c r="U48" s="15"/>
      <c r="V48" s="15"/>
    </row>
    <row r="49" spans="1:22">
      <c r="A49" s="5" t="s">
        <v>58</v>
      </c>
      <c r="B49" s="15">
        <v>32400</v>
      </c>
      <c r="C49" s="15"/>
      <c r="D49" s="15">
        <v>29160</v>
      </c>
      <c r="E49" s="15">
        <v>8100</v>
      </c>
      <c r="F49" s="15">
        <v>3625</v>
      </c>
      <c r="G49" s="15">
        <f t="shared" si="0"/>
        <v>36250</v>
      </c>
      <c r="I49" s="15">
        <v>8100</v>
      </c>
      <c r="J49" s="15">
        <v>2025</v>
      </c>
      <c r="K49" s="15">
        <v>906</v>
      </c>
      <c r="L49" s="15">
        <v>9060</v>
      </c>
      <c r="M49" s="18"/>
      <c r="N49" s="15">
        <f t="shared" si="1"/>
        <v>16200</v>
      </c>
      <c r="O49" s="15">
        <v>4050</v>
      </c>
      <c r="P49" s="15">
        <v>1813</v>
      </c>
      <c r="Q49" s="15">
        <f t="shared" si="3"/>
        <v>18130</v>
      </c>
      <c r="R49" s="18"/>
      <c r="S49" s="15">
        <f t="shared" si="4"/>
        <v>8100</v>
      </c>
      <c r="T49" s="15">
        <v>6075</v>
      </c>
      <c r="U49" s="15">
        <v>2720</v>
      </c>
      <c r="V49" s="15">
        <f t="shared" si="6"/>
        <v>27200</v>
      </c>
    </row>
    <row r="50" spans="1:22">
      <c r="A50" s="5" t="s">
        <v>54</v>
      </c>
      <c r="B50" s="15">
        <v>32400</v>
      </c>
      <c r="C50" s="15"/>
      <c r="D50" s="15">
        <v>29160</v>
      </c>
      <c r="E50" s="15">
        <v>8100</v>
      </c>
      <c r="F50" s="15">
        <v>3625</v>
      </c>
      <c r="G50" s="15">
        <f t="shared" si="0"/>
        <v>36250</v>
      </c>
      <c r="I50" s="15">
        <v>8100</v>
      </c>
      <c r="J50" s="15">
        <v>2025</v>
      </c>
      <c r="K50" s="15">
        <v>906</v>
      </c>
      <c r="L50" s="15">
        <v>9060</v>
      </c>
      <c r="M50" s="18"/>
      <c r="N50" s="15">
        <f t="shared" si="1"/>
        <v>16200</v>
      </c>
      <c r="O50" s="15">
        <v>4050</v>
      </c>
      <c r="P50" s="15">
        <v>1813</v>
      </c>
      <c r="Q50" s="15">
        <f t="shared" si="3"/>
        <v>18130</v>
      </c>
      <c r="R50" s="18"/>
      <c r="S50" s="15">
        <f t="shared" si="4"/>
        <v>8100</v>
      </c>
      <c r="T50" s="15">
        <v>6075</v>
      </c>
      <c r="U50" s="15">
        <v>2720</v>
      </c>
      <c r="V50" s="15">
        <f t="shared" si="6"/>
        <v>27200</v>
      </c>
    </row>
    <row r="51" spans="1:22">
      <c r="A51" s="5" t="s">
        <v>55</v>
      </c>
      <c r="B51" s="15">
        <v>32400</v>
      </c>
      <c r="C51" s="15"/>
      <c r="D51" s="15">
        <v>29160</v>
      </c>
      <c r="E51" s="15">
        <v>8100</v>
      </c>
      <c r="F51" s="15">
        <v>3625</v>
      </c>
      <c r="G51" s="15">
        <f t="shared" si="0"/>
        <v>36250</v>
      </c>
      <c r="I51" s="15">
        <v>8100</v>
      </c>
      <c r="J51" s="15">
        <v>2025</v>
      </c>
      <c r="K51" s="15">
        <v>906</v>
      </c>
      <c r="L51" s="15">
        <v>9060</v>
      </c>
      <c r="M51" s="18"/>
      <c r="N51" s="15">
        <f t="shared" si="1"/>
        <v>16200</v>
      </c>
      <c r="O51" s="15">
        <v>4050</v>
      </c>
      <c r="P51" s="15">
        <v>1813</v>
      </c>
      <c r="Q51" s="15">
        <f t="shared" si="3"/>
        <v>18130</v>
      </c>
      <c r="R51" s="18"/>
      <c r="S51" s="15">
        <f t="shared" si="4"/>
        <v>8100</v>
      </c>
      <c r="T51" s="15">
        <v>6075</v>
      </c>
      <c r="U51" s="15">
        <v>2720</v>
      </c>
      <c r="V51" s="15">
        <f t="shared" si="6"/>
        <v>27200</v>
      </c>
    </row>
    <row r="52" spans="1:22">
      <c r="C52" s="15"/>
      <c r="D52" s="15"/>
      <c r="G52" s="15"/>
      <c r="I52" s="15"/>
      <c r="K52" s="15"/>
      <c r="L52" s="15"/>
      <c r="N52" s="15"/>
      <c r="O52" s="15"/>
      <c r="P52" s="15"/>
      <c r="Q52" s="15"/>
      <c r="S52" s="15"/>
      <c r="T52" s="15"/>
      <c r="U52" s="15"/>
      <c r="V52" s="15"/>
    </row>
    <row r="53" spans="1:22">
      <c r="A53" s="5"/>
      <c r="B53" s="15"/>
      <c r="C53" s="15"/>
      <c r="D53" s="15"/>
      <c r="E53" s="15"/>
      <c r="F53" s="15"/>
      <c r="G53" s="15"/>
      <c r="I53" s="15"/>
      <c r="J53" s="15"/>
      <c r="K53" s="15"/>
      <c r="L53" s="15"/>
      <c r="M53" s="18"/>
      <c r="N53" s="15"/>
      <c r="O53" s="15"/>
      <c r="P53" s="15"/>
      <c r="Q53" s="15"/>
      <c r="R53" s="18"/>
      <c r="S53" s="15"/>
      <c r="T53" s="15"/>
      <c r="U53" s="15"/>
      <c r="V53" s="15"/>
    </row>
    <row r="54" spans="1:22">
      <c r="A54" s="23" t="s">
        <v>78</v>
      </c>
      <c r="B54" s="15"/>
      <c r="C54" s="15"/>
      <c r="D54" s="15"/>
      <c r="E54" s="15"/>
      <c r="F54" s="15"/>
      <c r="G54" s="15"/>
      <c r="I54" s="15"/>
      <c r="J54" s="15"/>
      <c r="K54" s="15"/>
      <c r="L54" s="15"/>
      <c r="M54" s="18"/>
      <c r="N54" s="15"/>
      <c r="O54" s="15"/>
      <c r="P54" s="15"/>
      <c r="Q54" s="15"/>
      <c r="R54" s="18"/>
      <c r="S54" s="15"/>
      <c r="T54" s="15"/>
      <c r="U54" s="15"/>
      <c r="V54" s="15"/>
    </row>
    <row r="55" spans="1:22">
      <c r="A55" s="5" t="s">
        <v>65</v>
      </c>
      <c r="B55" s="15">
        <v>64800</v>
      </c>
      <c r="C55" s="15"/>
      <c r="D55" s="15">
        <v>58320</v>
      </c>
      <c r="E55" s="15">
        <v>16200</v>
      </c>
      <c r="F55" s="15">
        <v>7245</v>
      </c>
      <c r="G55" s="15">
        <f t="shared" si="0"/>
        <v>72450</v>
      </c>
      <c r="I55" s="15">
        <v>16200</v>
      </c>
      <c r="J55" s="15">
        <v>4050</v>
      </c>
      <c r="K55" s="15">
        <v>1811</v>
      </c>
      <c r="L55" s="15">
        <v>18110</v>
      </c>
      <c r="M55" s="18"/>
      <c r="N55" s="15">
        <f t="shared" si="1"/>
        <v>32400</v>
      </c>
      <c r="O55" s="15">
        <v>8100</v>
      </c>
      <c r="P55" s="15">
        <v>3623</v>
      </c>
      <c r="Q55" s="15">
        <f t="shared" si="3"/>
        <v>36230</v>
      </c>
      <c r="R55" s="18"/>
      <c r="S55" s="15">
        <f t="shared" si="4"/>
        <v>16200</v>
      </c>
      <c r="T55" s="15">
        <v>12150</v>
      </c>
      <c r="U55" s="15">
        <v>5435</v>
      </c>
      <c r="V55" s="15">
        <f t="shared" si="6"/>
        <v>54350</v>
      </c>
    </row>
    <row r="56" spans="1:22">
      <c r="A56" s="5" t="s">
        <v>41</v>
      </c>
      <c r="B56" s="15">
        <v>55000</v>
      </c>
      <c r="C56" s="15"/>
      <c r="D56" s="15">
        <v>49500</v>
      </c>
      <c r="E56" s="15">
        <v>13750</v>
      </c>
      <c r="F56" s="15">
        <v>6150</v>
      </c>
      <c r="G56" s="15">
        <f t="shared" si="0"/>
        <v>61500</v>
      </c>
      <c r="I56" s="15">
        <v>13750</v>
      </c>
      <c r="J56" s="15">
        <v>3437.5</v>
      </c>
      <c r="K56" s="15">
        <v>1537</v>
      </c>
      <c r="L56" s="15">
        <v>15370</v>
      </c>
      <c r="M56" s="18"/>
      <c r="N56" s="15">
        <f t="shared" si="1"/>
        <v>27500</v>
      </c>
      <c r="O56" s="15">
        <v>6875</v>
      </c>
      <c r="P56" s="15">
        <v>3075</v>
      </c>
      <c r="Q56" s="15">
        <f t="shared" si="3"/>
        <v>30750</v>
      </c>
      <c r="R56" s="18"/>
      <c r="S56" s="15">
        <f t="shared" si="4"/>
        <v>13750</v>
      </c>
      <c r="T56" s="15">
        <v>10312.5</v>
      </c>
      <c r="U56" s="15">
        <v>4615</v>
      </c>
      <c r="V56" s="15">
        <f t="shared" si="6"/>
        <v>46150</v>
      </c>
    </row>
    <row r="57" spans="1:22">
      <c r="A57" s="5" t="s">
        <v>42</v>
      </c>
      <c r="B57" s="15">
        <v>50000</v>
      </c>
      <c r="C57" s="15"/>
      <c r="D57" s="15">
        <v>45000</v>
      </c>
      <c r="E57" s="15">
        <v>12500</v>
      </c>
      <c r="F57" s="15">
        <v>5590</v>
      </c>
      <c r="G57" s="15">
        <f t="shared" si="0"/>
        <v>55900</v>
      </c>
      <c r="I57" s="15">
        <v>12500</v>
      </c>
      <c r="J57" s="15">
        <v>3125</v>
      </c>
      <c r="K57" s="15">
        <v>1398</v>
      </c>
      <c r="L57" s="15">
        <v>13980</v>
      </c>
      <c r="M57" s="18"/>
      <c r="N57" s="15">
        <f t="shared" si="1"/>
        <v>25000</v>
      </c>
      <c r="O57" s="15">
        <v>6250</v>
      </c>
      <c r="P57" s="15">
        <f t="shared" si="2"/>
        <v>2795</v>
      </c>
      <c r="Q57" s="15">
        <f t="shared" si="3"/>
        <v>27950</v>
      </c>
      <c r="R57" s="18"/>
      <c r="S57" s="15">
        <f t="shared" si="4"/>
        <v>12500</v>
      </c>
      <c r="T57" s="15">
        <v>9375</v>
      </c>
      <c r="U57" s="15">
        <v>4195</v>
      </c>
      <c r="V57" s="15">
        <f t="shared" si="6"/>
        <v>41950</v>
      </c>
    </row>
    <row r="58" spans="1:22">
      <c r="A58" s="5"/>
      <c r="B58" s="15"/>
      <c r="C58" s="15"/>
      <c r="D58" s="15"/>
      <c r="E58" s="15"/>
      <c r="F58" s="15"/>
      <c r="G58" s="15"/>
      <c r="I58" s="15"/>
      <c r="J58" s="15"/>
      <c r="K58" s="15"/>
      <c r="L58" s="15"/>
      <c r="M58" s="18"/>
      <c r="N58" s="15"/>
      <c r="O58" s="15"/>
      <c r="P58" s="15"/>
      <c r="Q58" s="15"/>
      <c r="R58" s="18"/>
      <c r="S58" s="15"/>
      <c r="T58" s="15"/>
      <c r="U58" s="15"/>
      <c r="V58" s="15"/>
    </row>
    <row r="59" spans="1:22">
      <c r="A59" s="23" t="s">
        <v>79</v>
      </c>
      <c r="B59" s="15"/>
      <c r="C59" s="15"/>
      <c r="D59" s="15"/>
      <c r="E59" s="15"/>
      <c r="F59" s="15"/>
      <c r="G59" s="15"/>
      <c r="I59" s="15"/>
      <c r="J59" s="15"/>
      <c r="K59" s="15"/>
      <c r="L59" s="15"/>
      <c r="M59" s="18"/>
      <c r="N59" s="15"/>
      <c r="O59" s="15"/>
      <c r="P59" s="15"/>
      <c r="Q59" s="15"/>
      <c r="R59" s="18"/>
      <c r="S59" s="15"/>
      <c r="T59" s="15"/>
      <c r="U59" s="15"/>
      <c r="V59" s="15"/>
    </row>
    <row r="60" spans="1:22">
      <c r="A60" s="5" t="s">
        <v>38</v>
      </c>
      <c r="B60" s="15">
        <v>32400</v>
      </c>
      <c r="C60" s="15"/>
      <c r="D60" s="15">
        <v>29160</v>
      </c>
      <c r="E60" s="15">
        <v>8100</v>
      </c>
      <c r="F60" s="15">
        <v>3625</v>
      </c>
      <c r="G60" s="15">
        <f t="shared" si="0"/>
        <v>36250</v>
      </c>
      <c r="I60" s="15">
        <v>8100</v>
      </c>
      <c r="J60" s="15">
        <v>2025</v>
      </c>
      <c r="K60" s="15">
        <v>906</v>
      </c>
      <c r="L60" s="15">
        <v>9060</v>
      </c>
      <c r="M60" s="18"/>
      <c r="N60" s="15">
        <f t="shared" si="1"/>
        <v>16200</v>
      </c>
      <c r="O60" s="15">
        <v>4050</v>
      </c>
      <c r="P60" s="15">
        <v>1813</v>
      </c>
      <c r="Q60" s="15">
        <f t="shared" si="3"/>
        <v>18130</v>
      </c>
      <c r="R60" s="18"/>
      <c r="S60" s="15">
        <f t="shared" si="4"/>
        <v>8100</v>
      </c>
      <c r="T60" s="15">
        <v>6075</v>
      </c>
      <c r="U60" s="15">
        <v>2720</v>
      </c>
      <c r="V60" s="15">
        <f t="shared" si="6"/>
        <v>27200</v>
      </c>
    </row>
    <row r="61" spans="1:22">
      <c r="A61" s="5" t="s">
        <v>39</v>
      </c>
      <c r="B61" s="15">
        <v>32400</v>
      </c>
      <c r="C61" s="15"/>
      <c r="D61" s="15">
        <v>29160</v>
      </c>
      <c r="E61" s="15">
        <v>8100</v>
      </c>
      <c r="F61" s="15">
        <v>3625</v>
      </c>
      <c r="G61" s="15">
        <f t="shared" si="0"/>
        <v>36250</v>
      </c>
      <c r="I61" s="15">
        <v>8100</v>
      </c>
      <c r="J61" s="15">
        <v>2025</v>
      </c>
      <c r="K61" s="15">
        <v>906</v>
      </c>
      <c r="L61" s="15">
        <v>9060</v>
      </c>
      <c r="M61" s="18"/>
      <c r="N61" s="15">
        <f t="shared" si="1"/>
        <v>16200</v>
      </c>
      <c r="O61" s="15">
        <v>4050</v>
      </c>
      <c r="P61" s="15">
        <v>1813</v>
      </c>
      <c r="Q61" s="15">
        <f t="shared" si="3"/>
        <v>18130</v>
      </c>
      <c r="R61" s="18"/>
      <c r="S61" s="15">
        <f t="shared" si="4"/>
        <v>8100</v>
      </c>
      <c r="T61" s="15">
        <v>6075</v>
      </c>
      <c r="U61" s="15">
        <v>2720</v>
      </c>
      <c r="V61" s="15">
        <f t="shared" si="6"/>
        <v>27200</v>
      </c>
    </row>
    <row r="62" spans="1:22">
      <c r="A62" s="5"/>
      <c r="B62" s="15"/>
      <c r="C62" s="15"/>
      <c r="D62" s="15"/>
      <c r="E62" s="15"/>
      <c r="F62" s="15"/>
      <c r="G62" s="15"/>
      <c r="I62" s="15"/>
      <c r="J62" s="15"/>
      <c r="K62" s="15"/>
      <c r="L62" s="15"/>
      <c r="M62" s="18"/>
      <c r="N62" s="15"/>
      <c r="O62" s="15"/>
      <c r="P62" s="15"/>
      <c r="Q62" s="15"/>
      <c r="R62" s="18"/>
      <c r="S62" s="15"/>
      <c r="T62" s="15"/>
      <c r="U62" s="15"/>
      <c r="V62" s="15"/>
    </row>
    <row r="63" spans="1:22">
      <c r="A63" s="23" t="s">
        <v>80</v>
      </c>
      <c r="B63" s="15"/>
      <c r="C63" s="15"/>
      <c r="D63" s="15"/>
      <c r="E63" s="15"/>
      <c r="F63" s="15"/>
      <c r="G63" s="15"/>
      <c r="I63" s="15"/>
      <c r="J63" s="15"/>
      <c r="K63" s="15"/>
      <c r="L63" s="15"/>
      <c r="M63" s="18"/>
      <c r="N63" s="15"/>
      <c r="O63" s="15"/>
      <c r="P63" s="15"/>
      <c r="Q63" s="15"/>
      <c r="R63" s="18"/>
      <c r="S63" s="15"/>
      <c r="T63" s="15"/>
      <c r="U63" s="15"/>
      <c r="V63" s="15"/>
    </row>
    <row r="64" spans="1:22">
      <c r="A64" s="5" t="s">
        <v>64</v>
      </c>
      <c r="B64" s="15">
        <v>64800</v>
      </c>
      <c r="C64" s="15"/>
      <c r="D64" s="15">
        <v>58320</v>
      </c>
      <c r="E64" s="15">
        <v>16200</v>
      </c>
      <c r="F64" s="15">
        <v>7245</v>
      </c>
      <c r="G64" s="15">
        <f t="shared" si="0"/>
        <v>72450</v>
      </c>
      <c r="I64" s="15">
        <v>16200</v>
      </c>
      <c r="J64" s="15">
        <v>4050</v>
      </c>
      <c r="K64" s="15">
        <v>1811</v>
      </c>
      <c r="L64" s="15">
        <v>18110</v>
      </c>
      <c r="M64" s="18"/>
      <c r="N64" s="15">
        <f t="shared" si="1"/>
        <v>32400</v>
      </c>
      <c r="O64" s="15">
        <v>8100</v>
      </c>
      <c r="P64" s="15">
        <v>3623</v>
      </c>
      <c r="Q64" s="15">
        <f t="shared" si="3"/>
        <v>36230</v>
      </c>
      <c r="R64" s="18"/>
      <c r="S64" s="15">
        <f t="shared" si="4"/>
        <v>16200</v>
      </c>
      <c r="T64" s="15">
        <v>12150</v>
      </c>
      <c r="U64" s="15">
        <v>5435</v>
      </c>
      <c r="V64" s="15">
        <f t="shared" si="6"/>
        <v>54350</v>
      </c>
    </row>
    <row r="65" spans="1:22">
      <c r="A65" s="5" t="s">
        <v>49</v>
      </c>
      <c r="B65" s="15">
        <v>32400</v>
      </c>
      <c r="C65" s="15"/>
      <c r="D65" s="15">
        <v>29160</v>
      </c>
      <c r="E65" s="15">
        <v>8100</v>
      </c>
      <c r="F65" s="15">
        <v>3625</v>
      </c>
      <c r="G65" s="15">
        <f t="shared" si="0"/>
        <v>36250</v>
      </c>
      <c r="I65" s="15">
        <v>8100</v>
      </c>
      <c r="J65" s="15">
        <v>2025</v>
      </c>
      <c r="K65" s="15">
        <v>906</v>
      </c>
      <c r="L65" s="15">
        <v>9060</v>
      </c>
      <c r="M65" s="18"/>
      <c r="N65" s="15">
        <f t="shared" si="1"/>
        <v>16200</v>
      </c>
      <c r="O65" s="15">
        <v>4050</v>
      </c>
      <c r="P65" s="15">
        <v>1813</v>
      </c>
      <c r="Q65" s="15">
        <f t="shared" si="3"/>
        <v>18130</v>
      </c>
      <c r="R65" s="18"/>
      <c r="S65" s="15">
        <f t="shared" si="4"/>
        <v>8100</v>
      </c>
      <c r="T65" s="15">
        <v>6075</v>
      </c>
      <c r="U65" s="15">
        <v>2720</v>
      </c>
      <c r="V65" s="15">
        <f t="shared" si="6"/>
        <v>27200</v>
      </c>
    </row>
    <row r="66" spans="1:22">
      <c r="A66" s="5" t="s">
        <v>50</v>
      </c>
      <c r="B66" s="15">
        <v>32400</v>
      </c>
      <c r="C66" s="15"/>
      <c r="D66" s="15">
        <v>29160</v>
      </c>
      <c r="E66" s="15">
        <v>8100</v>
      </c>
      <c r="F66" s="15">
        <v>3625</v>
      </c>
      <c r="G66" s="15">
        <f t="shared" si="0"/>
        <v>36250</v>
      </c>
      <c r="I66" s="15">
        <v>8100</v>
      </c>
      <c r="J66" s="15">
        <v>2025</v>
      </c>
      <c r="K66" s="15">
        <v>906</v>
      </c>
      <c r="L66" s="15">
        <v>9060</v>
      </c>
      <c r="M66" s="18"/>
      <c r="N66" s="15">
        <f t="shared" si="1"/>
        <v>16200</v>
      </c>
      <c r="O66" s="15">
        <v>4050</v>
      </c>
      <c r="P66" s="15">
        <v>1813</v>
      </c>
      <c r="Q66" s="15">
        <f t="shared" si="3"/>
        <v>18130</v>
      </c>
      <c r="R66" s="18"/>
      <c r="S66" s="15">
        <f t="shared" si="4"/>
        <v>8100</v>
      </c>
      <c r="T66" s="15">
        <v>6075</v>
      </c>
      <c r="U66" s="15">
        <v>2720</v>
      </c>
      <c r="V66" s="15">
        <f t="shared" si="6"/>
        <v>27200</v>
      </c>
    </row>
    <row r="67" spans="1:22">
      <c r="A67" s="5" t="s">
        <v>51</v>
      </c>
      <c r="B67" s="15">
        <v>32400</v>
      </c>
      <c r="C67" s="15"/>
      <c r="D67" s="15">
        <v>29160</v>
      </c>
      <c r="E67" s="15">
        <v>8100</v>
      </c>
      <c r="F67" s="15">
        <v>3625</v>
      </c>
      <c r="G67" s="15">
        <f t="shared" si="0"/>
        <v>36250</v>
      </c>
      <c r="I67" s="15">
        <v>8100</v>
      </c>
      <c r="J67" s="15">
        <v>2025</v>
      </c>
      <c r="K67" s="15">
        <v>906</v>
      </c>
      <c r="L67" s="15">
        <v>9060</v>
      </c>
      <c r="M67" s="18"/>
      <c r="N67" s="15">
        <f t="shared" si="1"/>
        <v>16200</v>
      </c>
      <c r="O67" s="15">
        <v>4050</v>
      </c>
      <c r="P67" s="15">
        <v>1813</v>
      </c>
      <c r="Q67" s="15">
        <f t="shared" si="3"/>
        <v>18130</v>
      </c>
      <c r="R67" s="18"/>
      <c r="S67" s="15">
        <f t="shared" si="4"/>
        <v>8100</v>
      </c>
      <c r="T67" s="15">
        <v>6075</v>
      </c>
      <c r="U67" s="15">
        <v>2720</v>
      </c>
      <c r="V67" s="15">
        <f t="shared" si="6"/>
        <v>27200</v>
      </c>
    </row>
    <row r="68" spans="1:22">
      <c r="A68" s="23"/>
      <c r="B68" s="15"/>
      <c r="C68" s="15"/>
      <c r="D68" s="15"/>
      <c r="E68" s="15"/>
      <c r="F68" s="15"/>
      <c r="G68" s="15"/>
      <c r="I68" s="15"/>
      <c r="J68" s="15"/>
      <c r="K68" s="15"/>
      <c r="L68" s="15"/>
      <c r="M68" s="18"/>
      <c r="N68" s="15"/>
      <c r="O68" s="15"/>
      <c r="P68" s="15"/>
      <c r="Q68" s="15"/>
      <c r="R68" s="18"/>
      <c r="S68" s="15"/>
      <c r="T68" s="15"/>
      <c r="U68" s="15"/>
      <c r="V68" s="15"/>
    </row>
    <row r="69" spans="1:22">
      <c r="A69" s="23" t="s">
        <v>81</v>
      </c>
      <c r="B69" s="15"/>
      <c r="C69" s="15"/>
      <c r="D69" s="15"/>
      <c r="E69" s="15"/>
      <c r="F69" s="15"/>
      <c r="G69" s="15"/>
      <c r="I69" s="15"/>
      <c r="J69" s="15"/>
      <c r="K69" s="15"/>
      <c r="L69" s="15"/>
      <c r="M69" s="18"/>
      <c r="N69" s="15"/>
      <c r="O69" s="15"/>
      <c r="P69" s="15"/>
      <c r="Q69" s="15"/>
      <c r="R69" s="18"/>
      <c r="S69" s="15"/>
      <c r="T69" s="15"/>
      <c r="U69" s="15"/>
      <c r="V69" s="15"/>
    </row>
    <row r="70" spans="1:22">
      <c r="A70" s="5" t="s">
        <v>36</v>
      </c>
      <c r="B70" s="15">
        <v>32400</v>
      </c>
      <c r="C70" s="15"/>
      <c r="D70" s="15">
        <v>29160</v>
      </c>
      <c r="E70" s="15">
        <v>8100</v>
      </c>
      <c r="F70" s="15">
        <v>3625</v>
      </c>
      <c r="G70" s="15">
        <f t="shared" si="0"/>
        <v>36250</v>
      </c>
      <c r="I70" s="15">
        <v>8100</v>
      </c>
      <c r="J70" s="15">
        <v>2025</v>
      </c>
      <c r="K70" s="15">
        <v>906</v>
      </c>
      <c r="L70" s="15">
        <v>9060</v>
      </c>
      <c r="M70" s="18"/>
      <c r="N70" s="15">
        <f t="shared" si="1"/>
        <v>16200</v>
      </c>
      <c r="O70" s="15">
        <v>4050</v>
      </c>
      <c r="P70" s="15">
        <v>1813</v>
      </c>
      <c r="Q70" s="15">
        <f t="shared" si="3"/>
        <v>18130</v>
      </c>
      <c r="R70" s="18"/>
      <c r="S70" s="15">
        <f t="shared" si="4"/>
        <v>8100</v>
      </c>
      <c r="T70" s="15">
        <v>6075</v>
      </c>
      <c r="U70" s="15">
        <v>2720</v>
      </c>
      <c r="V70" s="15">
        <f t="shared" si="6"/>
        <v>27200</v>
      </c>
    </row>
    <row r="71" spans="1:22">
      <c r="A71" s="5" t="s">
        <v>37</v>
      </c>
      <c r="B71" s="15">
        <v>32400</v>
      </c>
      <c r="C71" s="15"/>
      <c r="D71" s="15">
        <v>29160</v>
      </c>
      <c r="E71" s="15">
        <v>8100</v>
      </c>
      <c r="F71" s="15">
        <v>3625</v>
      </c>
      <c r="G71" s="15">
        <f t="shared" si="0"/>
        <v>36250</v>
      </c>
      <c r="I71" s="15">
        <v>8100</v>
      </c>
      <c r="J71" s="15">
        <v>2025</v>
      </c>
      <c r="K71" s="15">
        <v>906</v>
      </c>
      <c r="L71" s="15">
        <v>9060</v>
      </c>
      <c r="M71" s="18"/>
      <c r="N71" s="15">
        <f t="shared" si="1"/>
        <v>16200</v>
      </c>
      <c r="O71" s="15">
        <v>4050</v>
      </c>
      <c r="P71" s="15">
        <v>1813</v>
      </c>
      <c r="Q71" s="15">
        <f t="shared" si="3"/>
        <v>18130</v>
      </c>
      <c r="R71" s="18"/>
      <c r="S71" s="15">
        <f t="shared" si="4"/>
        <v>8100</v>
      </c>
      <c r="T71" s="15">
        <v>6075</v>
      </c>
      <c r="U71" s="15">
        <v>2720</v>
      </c>
      <c r="V71" s="15">
        <f t="shared" si="6"/>
        <v>27200</v>
      </c>
    </row>
    <row r="72" spans="1:22">
      <c r="A72" s="5" t="s">
        <v>52</v>
      </c>
      <c r="B72" s="15">
        <v>32400</v>
      </c>
      <c r="C72" s="15"/>
      <c r="D72" s="15">
        <v>29160</v>
      </c>
      <c r="E72" s="15">
        <v>8100</v>
      </c>
      <c r="F72" s="15">
        <v>3625</v>
      </c>
      <c r="G72" s="15">
        <f t="shared" si="0"/>
        <v>36250</v>
      </c>
      <c r="I72" s="15">
        <v>8100</v>
      </c>
      <c r="J72" s="15">
        <v>2025</v>
      </c>
      <c r="K72" s="15">
        <v>906</v>
      </c>
      <c r="L72" s="15">
        <v>9060</v>
      </c>
      <c r="M72" s="18"/>
      <c r="N72" s="15">
        <f t="shared" si="1"/>
        <v>16200</v>
      </c>
      <c r="O72" s="15">
        <v>4050</v>
      </c>
      <c r="P72" s="15">
        <v>1813</v>
      </c>
      <c r="Q72" s="15">
        <f t="shared" si="3"/>
        <v>18130</v>
      </c>
      <c r="R72" s="18"/>
      <c r="S72" s="15">
        <f t="shared" si="4"/>
        <v>8100</v>
      </c>
      <c r="T72" s="15">
        <v>6075</v>
      </c>
      <c r="U72" s="15">
        <v>2720</v>
      </c>
      <c r="V72" s="15">
        <f t="shared" si="6"/>
        <v>27200</v>
      </c>
    </row>
    <row r="73" spans="1:22">
      <c r="A73" s="5" t="s">
        <v>53</v>
      </c>
      <c r="B73" s="15">
        <v>32400</v>
      </c>
      <c r="C73" s="15"/>
      <c r="D73" s="15">
        <v>29160</v>
      </c>
      <c r="E73" s="15">
        <v>8100</v>
      </c>
      <c r="F73" s="15">
        <v>3625</v>
      </c>
      <c r="G73" s="15">
        <f t="shared" si="0"/>
        <v>36250</v>
      </c>
      <c r="I73" s="15">
        <v>8100</v>
      </c>
      <c r="J73" s="15">
        <v>2025</v>
      </c>
      <c r="K73" s="15">
        <v>906</v>
      </c>
      <c r="L73" s="15">
        <v>9060</v>
      </c>
      <c r="M73" s="18"/>
      <c r="N73" s="15">
        <f t="shared" si="1"/>
        <v>16200</v>
      </c>
      <c r="O73" s="15">
        <v>4050</v>
      </c>
      <c r="P73" s="15">
        <v>1813</v>
      </c>
      <c r="Q73" s="15">
        <f t="shared" si="3"/>
        <v>18130</v>
      </c>
      <c r="R73" s="18"/>
      <c r="S73" s="15">
        <f t="shared" si="4"/>
        <v>8100</v>
      </c>
      <c r="T73" s="15">
        <v>6075</v>
      </c>
      <c r="U73" s="15">
        <v>2720</v>
      </c>
      <c r="V73" s="15">
        <f t="shared" si="6"/>
        <v>27200</v>
      </c>
    </row>
    <row r="74" spans="1:22">
      <c r="A74" s="5"/>
      <c r="B74" s="15"/>
      <c r="C74" s="15"/>
      <c r="D74" s="15"/>
      <c r="E74" s="15"/>
      <c r="F74" s="15"/>
      <c r="G74" s="15"/>
      <c r="I74" s="15"/>
      <c r="J74" s="15"/>
      <c r="K74" s="15"/>
      <c r="L74" s="15"/>
      <c r="M74" s="18"/>
      <c r="N74" s="15"/>
      <c r="O74" s="15"/>
      <c r="P74" s="15"/>
      <c r="Q74" s="15"/>
      <c r="R74" s="18"/>
      <c r="S74" s="15"/>
      <c r="T74" s="15"/>
      <c r="U74" s="15"/>
      <c r="V74" s="15"/>
    </row>
    <row r="75" spans="1:22">
      <c r="A75" s="23" t="s">
        <v>82</v>
      </c>
      <c r="B75" s="15"/>
      <c r="C75" s="15"/>
      <c r="D75" s="15"/>
      <c r="E75" s="15"/>
      <c r="F75" s="15"/>
      <c r="G75" s="15"/>
      <c r="I75" s="15"/>
      <c r="J75" s="15"/>
      <c r="K75" s="15"/>
      <c r="L75" s="15"/>
      <c r="M75" s="18"/>
      <c r="N75" s="15"/>
      <c r="O75" s="15"/>
      <c r="P75" s="15"/>
      <c r="Q75" s="15"/>
      <c r="R75" s="18"/>
      <c r="S75" s="15"/>
      <c r="T75" s="15"/>
      <c r="U75" s="15"/>
      <c r="V75" s="15"/>
    </row>
    <row r="76" spans="1:22">
      <c r="A76" s="5" t="s">
        <v>43</v>
      </c>
      <c r="B76" s="15">
        <v>32400</v>
      </c>
      <c r="C76" s="15"/>
      <c r="D76" s="15">
        <v>29160</v>
      </c>
      <c r="E76" s="15">
        <v>8100</v>
      </c>
      <c r="F76" s="15">
        <v>3625</v>
      </c>
      <c r="G76" s="15">
        <f t="shared" si="0"/>
        <v>36250</v>
      </c>
      <c r="I76" s="15">
        <v>8100</v>
      </c>
      <c r="J76" s="15">
        <v>2025</v>
      </c>
      <c r="K76" s="15">
        <v>906</v>
      </c>
      <c r="L76" s="15">
        <v>9060</v>
      </c>
      <c r="M76" s="18"/>
      <c r="N76" s="15">
        <f t="shared" si="1"/>
        <v>16200</v>
      </c>
      <c r="O76" s="15">
        <v>4050</v>
      </c>
      <c r="P76" s="15">
        <v>1813</v>
      </c>
      <c r="Q76" s="15">
        <f t="shared" si="3"/>
        <v>18130</v>
      </c>
      <c r="R76" s="18"/>
      <c r="S76" s="15">
        <f t="shared" si="4"/>
        <v>8100</v>
      </c>
      <c r="T76" s="15">
        <v>6075</v>
      </c>
      <c r="U76" s="15">
        <v>2720</v>
      </c>
      <c r="V76" s="15">
        <f t="shared" si="6"/>
        <v>27200</v>
      </c>
    </row>
    <row r="77" spans="1:22">
      <c r="A77" s="5" t="s">
        <v>44</v>
      </c>
      <c r="B77" s="15">
        <v>32400</v>
      </c>
      <c r="C77" s="15"/>
      <c r="D77" s="15">
        <v>29160</v>
      </c>
      <c r="E77" s="15">
        <v>8100</v>
      </c>
      <c r="F77" s="15">
        <v>3625</v>
      </c>
      <c r="G77" s="15">
        <f t="shared" si="0"/>
        <v>36250</v>
      </c>
      <c r="I77" s="15">
        <v>8100</v>
      </c>
      <c r="J77" s="15">
        <v>2025</v>
      </c>
      <c r="K77" s="15">
        <v>906</v>
      </c>
      <c r="L77" s="15">
        <v>9060</v>
      </c>
      <c r="M77" s="18"/>
      <c r="N77" s="15">
        <f t="shared" si="1"/>
        <v>16200</v>
      </c>
      <c r="O77" s="15">
        <v>4050</v>
      </c>
      <c r="P77" s="15">
        <v>1813</v>
      </c>
      <c r="Q77" s="15">
        <f t="shared" si="3"/>
        <v>18130</v>
      </c>
      <c r="R77" s="18"/>
      <c r="S77" s="15">
        <f t="shared" si="4"/>
        <v>8100</v>
      </c>
      <c r="T77" s="15">
        <v>6075</v>
      </c>
      <c r="U77" s="15">
        <v>2720</v>
      </c>
      <c r="V77" s="15">
        <f t="shared" si="6"/>
        <v>27200</v>
      </c>
    </row>
    <row r="78" spans="1:22">
      <c r="B78" s="15"/>
      <c r="C78" s="15"/>
      <c r="D78" s="15"/>
      <c r="E78" s="15"/>
      <c r="F78" s="15"/>
      <c r="G78" s="15"/>
      <c r="I78" s="15"/>
      <c r="J78" s="15"/>
      <c r="K78" s="15"/>
      <c r="L78" s="15"/>
      <c r="M78" s="18"/>
      <c r="N78" s="15"/>
      <c r="O78" s="15"/>
      <c r="P78" s="15"/>
      <c r="Q78" s="15"/>
      <c r="R78" s="18"/>
      <c r="S78" s="15"/>
      <c r="T78" s="15"/>
      <c r="U78" s="15"/>
      <c r="V78" s="15"/>
    </row>
    <row r="79" spans="1:22">
      <c r="A79" s="5" t="s">
        <v>61</v>
      </c>
      <c r="B79" s="15">
        <v>32400</v>
      </c>
      <c r="C79" s="15"/>
      <c r="D79" s="15">
        <v>29160</v>
      </c>
      <c r="E79" s="15">
        <v>8100</v>
      </c>
      <c r="F79" s="15">
        <v>3625</v>
      </c>
      <c r="G79" s="15">
        <f t="shared" si="0"/>
        <v>36250</v>
      </c>
      <c r="I79" s="15">
        <v>8100</v>
      </c>
      <c r="J79" s="15">
        <v>2025</v>
      </c>
      <c r="K79" s="15">
        <v>906</v>
      </c>
      <c r="L79" s="15">
        <v>9060</v>
      </c>
      <c r="M79" s="18"/>
      <c r="N79" s="15">
        <f t="shared" si="1"/>
        <v>16200</v>
      </c>
      <c r="O79" s="15">
        <v>4050</v>
      </c>
      <c r="P79" s="15">
        <v>1813</v>
      </c>
      <c r="Q79" s="15">
        <f t="shared" si="3"/>
        <v>18130</v>
      </c>
      <c r="R79" s="18"/>
      <c r="S79" s="15">
        <f t="shared" si="4"/>
        <v>8100</v>
      </c>
      <c r="T79" s="15">
        <v>6075</v>
      </c>
      <c r="U79" s="15">
        <v>2720</v>
      </c>
      <c r="V79" s="15">
        <f t="shared" si="6"/>
        <v>27200</v>
      </c>
    </row>
    <row r="80" spans="1:22">
      <c r="K80" s="15"/>
      <c r="L80" s="15"/>
      <c r="N80" s="15"/>
      <c r="O80" s="15"/>
      <c r="P80" s="15"/>
      <c r="Q80" s="15"/>
      <c r="S80" s="15"/>
      <c r="T80" s="15"/>
      <c r="U80" s="15"/>
      <c r="V80" s="15"/>
    </row>
    <row r="81" spans="1:22">
      <c r="K81" s="15"/>
      <c r="L81" s="15"/>
      <c r="N81" s="15"/>
      <c r="O81" s="15"/>
      <c r="P81" s="15"/>
      <c r="Q81" s="15"/>
      <c r="S81" s="15"/>
      <c r="T81" s="15"/>
      <c r="U81" s="15"/>
      <c r="V81" s="15"/>
    </row>
    <row r="82" spans="1:22">
      <c r="K82" s="15"/>
      <c r="L82" s="15"/>
      <c r="N82" s="15"/>
      <c r="O82" s="15"/>
      <c r="P82" s="15"/>
      <c r="Q82" s="15"/>
      <c r="S82" s="15"/>
      <c r="T82" s="15"/>
      <c r="U82" s="15"/>
      <c r="V82" s="15"/>
    </row>
    <row r="83" spans="1:22">
      <c r="A83" s="5" t="s">
        <v>62</v>
      </c>
      <c r="B83" s="6"/>
      <c r="D83" s="6"/>
      <c r="E83" s="6"/>
      <c r="F83" s="6"/>
      <c r="G83" s="6"/>
      <c r="I83" s="6"/>
      <c r="J83" s="6"/>
      <c r="K83" s="15"/>
      <c r="L83" s="6"/>
      <c r="M83" s="17"/>
      <c r="N83" s="15"/>
      <c r="O83" s="15"/>
      <c r="P83" s="15"/>
      <c r="Q83" s="15"/>
      <c r="R83" s="17"/>
      <c r="S83" s="15"/>
      <c r="T83" s="15"/>
      <c r="U83" s="15"/>
      <c r="V83" s="15"/>
    </row>
    <row r="84" spans="1:22">
      <c r="K84" s="15"/>
      <c r="N84" s="15"/>
      <c r="O84" s="15"/>
      <c r="P84" s="15"/>
      <c r="Q84" s="15"/>
      <c r="S84" s="15"/>
      <c r="T84" s="15"/>
      <c r="U84" s="15"/>
      <c r="V84" s="15"/>
    </row>
    <row r="85" spans="1:22">
      <c r="K85" s="15"/>
      <c r="N85" s="15"/>
      <c r="O85" s="15"/>
      <c r="P85" s="15"/>
      <c r="Q85" s="15"/>
      <c r="S85" s="15"/>
      <c r="T85" s="15"/>
      <c r="U85" s="15"/>
      <c r="V85" s="15"/>
    </row>
    <row r="86" spans="1:22">
      <c r="K86" s="15"/>
      <c r="N86" s="15"/>
      <c r="O86" s="15"/>
      <c r="P86" s="15"/>
      <c r="Q86" s="15"/>
      <c r="S86" s="15"/>
      <c r="T86" s="15"/>
      <c r="U86" s="15"/>
      <c r="V86" s="15"/>
    </row>
    <row r="87" spans="1:22">
      <c r="K87" s="15"/>
      <c r="N87" s="15"/>
      <c r="O87" s="15"/>
      <c r="P87" s="15"/>
      <c r="Q87" s="15"/>
      <c r="S87" s="15"/>
      <c r="T87" s="15"/>
      <c r="U87" s="15"/>
      <c r="V87" s="15"/>
    </row>
    <row r="88" spans="1:22">
      <c r="K88" s="15"/>
      <c r="N88" s="15"/>
      <c r="O88" s="15"/>
      <c r="P88" s="15"/>
      <c r="Q88" s="15"/>
      <c r="S88" s="15"/>
      <c r="T88" s="15"/>
      <c r="U88" s="15"/>
      <c r="V88" s="15"/>
    </row>
    <row r="89" spans="1:22">
      <c r="K89" s="15"/>
      <c r="N89" s="15"/>
      <c r="O89" s="15"/>
      <c r="P89" s="15"/>
      <c r="Q89" s="15"/>
      <c r="S89" s="15"/>
      <c r="T89" s="15"/>
      <c r="U89" s="15"/>
      <c r="V89" s="15"/>
    </row>
    <row r="90" spans="1:22">
      <c r="K90" s="15"/>
      <c r="N90" s="15"/>
      <c r="O90" s="15"/>
      <c r="P90" s="15"/>
      <c r="Q90" s="15"/>
      <c r="S90" s="15"/>
      <c r="T90" s="15"/>
      <c r="U90" s="15"/>
      <c r="V90" s="15"/>
    </row>
    <row r="91" spans="1:22">
      <c r="K91" s="15"/>
      <c r="N91" s="15"/>
      <c r="O91" s="15"/>
      <c r="P91" s="15"/>
      <c r="Q91" s="15"/>
      <c r="S91" s="15"/>
      <c r="T91" s="15"/>
      <c r="U91" s="15"/>
      <c r="V91" s="15"/>
    </row>
    <row r="92" spans="1:22">
      <c r="K92" s="15"/>
      <c r="N92" s="15"/>
      <c r="O92" s="15"/>
      <c r="P92" s="15"/>
      <c r="Q92" s="15"/>
      <c r="S92" s="15"/>
      <c r="T92" s="15"/>
      <c r="U92" s="15"/>
      <c r="V92" s="15"/>
    </row>
    <row r="93" spans="1:22">
      <c r="K93" s="15"/>
      <c r="N93" s="15"/>
      <c r="O93" s="15"/>
      <c r="P93" s="15"/>
      <c r="Q93" s="15"/>
      <c r="S93" s="15"/>
      <c r="T93" s="15"/>
      <c r="U93" s="15"/>
      <c r="V93" s="15"/>
    </row>
    <row r="94" spans="1:22">
      <c r="K94" s="15"/>
      <c r="N94" s="15"/>
      <c r="O94" s="15"/>
      <c r="P94" s="15"/>
      <c r="Q94" s="15"/>
      <c r="S94" s="15"/>
      <c r="T94" s="15"/>
      <c r="U94" s="15"/>
      <c r="V94" s="15"/>
    </row>
    <row r="95" spans="1:22">
      <c r="K95" s="15"/>
      <c r="N95" s="15"/>
      <c r="O95" s="15"/>
      <c r="P95" s="15"/>
      <c r="Q95" s="15"/>
      <c r="S95" s="15"/>
      <c r="T95" s="15"/>
      <c r="U95" s="15"/>
      <c r="V95" s="15"/>
    </row>
    <row r="96" spans="1:22">
      <c r="K96" s="15"/>
      <c r="N96" s="15"/>
      <c r="O96" s="15"/>
      <c r="P96" s="15"/>
      <c r="Q96" s="15"/>
      <c r="S96" s="15"/>
      <c r="T96" s="15"/>
      <c r="U96" s="15"/>
      <c r="V96" s="15"/>
    </row>
    <row r="97" spans="11:22">
      <c r="K97" s="15"/>
      <c r="N97" s="15"/>
      <c r="O97" s="15"/>
      <c r="P97" s="15"/>
      <c r="Q97" s="15"/>
      <c r="S97" s="15"/>
      <c r="T97" s="15"/>
      <c r="U97" s="15"/>
      <c r="V97" s="15"/>
    </row>
    <row r="98" spans="11:22">
      <c r="K98" s="15"/>
      <c r="N98" s="15"/>
      <c r="O98" s="15"/>
      <c r="P98" s="15"/>
      <c r="Q98" s="15"/>
      <c r="S98" s="15"/>
      <c r="T98" s="15"/>
      <c r="U98" s="15"/>
      <c r="V98" s="15"/>
    </row>
    <row r="99" spans="11:22">
      <c r="K99" s="15"/>
      <c r="N99" s="15"/>
      <c r="O99" s="15"/>
      <c r="P99" s="15"/>
      <c r="Q99" s="15"/>
      <c r="S99" s="15"/>
      <c r="T99" s="15"/>
      <c r="U99" s="15"/>
      <c r="V99" s="15"/>
    </row>
    <row r="100" spans="11:22">
      <c r="K100" s="15"/>
      <c r="N100" s="15"/>
      <c r="O100" s="15"/>
      <c r="P100" s="15"/>
      <c r="Q100" s="15"/>
      <c r="S100" s="15"/>
      <c r="T100" s="15"/>
      <c r="U100" s="15"/>
      <c r="V100" s="15"/>
    </row>
    <row r="101" spans="11:22">
      <c r="K101" s="15"/>
      <c r="N101" s="15"/>
      <c r="O101" s="15"/>
      <c r="P101" s="15"/>
      <c r="Q101" s="15"/>
      <c r="S101" s="15"/>
      <c r="T101" s="15"/>
      <c r="U101" s="15"/>
      <c r="V101" s="15"/>
    </row>
    <row r="102" spans="11:22">
      <c r="K102" s="15"/>
      <c r="N102" s="15"/>
      <c r="O102" s="15"/>
      <c r="P102" s="15"/>
      <c r="Q102" s="15"/>
      <c r="S102" s="15"/>
      <c r="T102" s="15"/>
      <c r="U102" s="15"/>
      <c r="V102" s="15"/>
    </row>
    <row r="103" spans="11:22">
      <c r="K103" s="15"/>
      <c r="N103" s="15"/>
      <c r="O103" s="15"/>
      <c r="P103" s="15"/>
      <c r="Q103" s="15"/>
      <c r="S103" s="15"/>
      <c r="T103" s="15"/>
      <c r="U103" s="15"/>
      <c r="V103" s="15"/>
    </row>
    <row r="104" spans="11:22">
      <c r="K104" s="15"/>
      <c r="P104" s="15"/>
      <c r="Q104" s="6"/>
      <c r="S104" s="15"/>
      <c r="T104" s="15"/>
      <c r="U104" s="15"/>
      <c r="V104" s="15"/>
    </row>
    <row r="105" spans="11:22">
      <c r="K105" s="15"/>
      <c r="P105" s="15"/>
      <c r="Q105" s="6"/>
      <c r="S105" s="15"/>
      <c r="T105" s="15"/>
      <c r="U105" s="15"/>
      <c r="V105" s="15"/>
    </row>
    <row r="106" spans="11:22">
      <c r="K106" s="15"/>
      <c r="P106" s="15"/>
      <c r="Q106" s="6"/>
      <c r="S106" s="15"/>
      <c r="T106" s="15"/>
      <c r="U106" s="15"/>
      <c r="V106" s="15"/>
    </row>
    <row r="107" spans="11:22">
      <c r="K107" s="15"/>
      <c r="P107" s="15"/>
      <c r="Q107" s="6"/>
      <c r="S107" s="15"/>
      <c r="T107" s="15"/>
      <c r="U107" s="15"/>
      <c r="V107" s="15"/>
    </row>
    <row r="108" spans="11:22">
      <c r="K108" s="15"/>
      <c r="P108" s="15"/>
      <c r="Q108" s="6"/>
      <c r="S108" s="15"/>
      <c r="T108" s="15"/>
      <c r="U108" s="15"/>
      <c r="V108" s="15"/>
    </row>
    <row r="109" spans="11:22">
      <c r="K109" s="15"/>
      <c r="P109" s="15"/>
      <c r="Q109" s="6"/>
      <c r="S109" s="15"/>
      <c r="U109" s="6"/>
      <c r="V109" s="6"/>
    </row>
    <row r="110" spans="11:22">
      <c r="K110" s="15"/>
      <c r="P110" s="15"/>
      <c r="Q110" s="6"/>
      <c r="S110" s="15"/>
      <c r="U110" s="6"/>
      <c r="V110" s="6"/>
    </row>
    <row r="111" spans="11:22">
      <c r="K111" s="15"/>
      <c r="P111" s="15"/>
      <c r="Q111" s="6"/>
      <c r="S111" s="15"/>
      <c r="U111" s="6"/>
      <c r="V111" s="6"/>
    </row>
    <row r="112" spans="11:22">
      <c r="K112" s="15"/>
      <c r="P112" s="15"/>
      <c r="Q112" s="6"/>
      <c r="S112" s="15"/>
      <c r="U112" s="6"/>
      <c r="V112" s="6"/>
    </row>
    <row r="113" spans="11:22">
      <c r="K113" s="15"/>
      <c r="P113" s="15"/>
      <c r="Q113" s="6"/>
      <c r="S113" s="15"/>
      <c r="U113" s="6"/>
      <c r="V113" s="6"/>
    </row>
    <row r="114" spans="11:22">
      <c r="K114" s="15"/>
      <c r="P114" s="15"/>
      <c r="Q114" s="6"/>
      <c r="S114" s="15"/>
      <c r="U114" s="6"/>
      <c r="V114" s="6"/>
    </row>
  </sheetData>
  <mergeCells count="10">
    <mergeCell ref="A1:B1"/>
    <mergeCell ref="D1:G1"/>
    <mergeCell ref="I1:L1"/>
    <mergeCell ref="N1:Q1"/>
    <mergeCell ref="S1:V1"/>
    <mergeCell ref="A30:B30"/>
    <mergeCell ref="D30:G30"/>
    <mergeCell ref="I30:L30"/>
    <mergeCell ref="N30:Q30"/>
    <mergeCell ref="S30:V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"/>
  <sheetViews>
    <sheetView workbookViewId="0">
      <selection activeCell="I9" sqref="I9"/>
    </sheetView>
  </sheetViews>
  <sheetFormatPr defaultRowHeight="15"/>
  <sheetData>
    <row r="1" ht="22.5" customHeight="1"/>
    <row r="2" ht="22.5" customHeight="1"/>
    <row r="3" s="51" customFormat="1" ht="22.5" customHeight="1"/>
    <row r="4" ht="8.25" customHeight="1"/>
    <row r="7" ht="12.75" customHeight="1"/>
    <row r="10" ht="21.75" customHeight="1"/>
    <row r="11" ht="15" customHeight="1"/>
    <row r="13" ht="7.5" customHeight="1"/>
    <row r="20" ht="7.5" customHeight="1"/>
    <row r="24" ht="7.5" customHeight="1"/>
    <row r="29" ht="7.5" customHeight="1"/>
    <row r="33" ht="7.5" customHeight="1"/>
    <row r="39" ht="7.5" customHeight="1"/>
    <row r="45" ht="7.5" customHeight="1"/>
    <row r="49" ht="7.5" customHeight="1"/>
    <row r="52" ht="15" customHeight="1"/>
    <row r="55" ht="7.5" customHeigh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0"/>
  <sheetViews>
    <sheetView tabSelected="1" topLeftCell="A46" workbookViewId="0">
      <selection activeCell="A61" sqref="A61:G61"/>
    </sheetView>
  </sheetViews>
  <sheetFormatPr defaultRowHeight="15"/>
  <cols>
    <col min="1" max="1" width="54.7109375" customWidth="1"/>
    <col min="2" max="2" width="12.7109375" customWidth="1"/>
    <col min="3" max="3" width="2.140625" customWidth="1"/>
    <col min="4" max="5" width="12.7109375" customWidth="1"/>
    <col min="6" max="6" width="13.85546875" customWidth="1"/>
    <col min="7" max="7" width="12.7109375" customWidth="1"/>
    <col min="8" max="8" width="9.28515625" bestFit="1" customWidth="1"/>
    <col min="9" max="9" width="10.28515625" style="60" bestFit="1" customWidth="1"/>
    <col min="10" max="10" width="9.28515625" style="60" bestFit="1" customWidth="1"/>
    <col min="11" max="11" width="10.28515625" style="60" bestFit="1" customWidth="1"/>
    <col min="12" max="12" width="12.85546875" style="60" bestFit="1" customWidth="1"/>
    <col min="13" max="13" width="10.28515625" bestFit="1" customWidth="1"/>
    <col min="15" max="15" width="10.28515625" style="60" bestFit="1" customWidth="1"/>
    <col min="16" max="16" width="9.140625" style="60"/>
    <col min="17" max="17" width="10.28515625" style="60" bestFit="1" customWidth="1"/>
    <col min="18" max="37" width="9.140625" style="60"/>
  </cols>
  <sheetData>
    <row r="1" spans="1:17" ht="21">
      <c r="A1" s="69" t="s">
        <v>98</v>
      </c>
      <c r="B1" s="69"/>
      <c r="C1" s="69"/>
      <c r="D1" s="69"/>
      <c r="E1" s="69"/>
      <c r="F1" s="69"/>
      <c r="G1" s="69"/>
    </row>
    <row r="2" spans="1:17" ht="21">
      <c r="A2" s="69" t="s">
        <v>99</v>
      </c>
      <c r="B2" s="69"/>
      <c r="C2" s="69"/>
      <c r="D2" s="69"/>
      <c r="E2" s="69"/>
      <c r="F2" s="69"/>
      <c r="G2" s="69"/>
    </row>
    <row r="3" spans="1:17" ht="21">
      <c r="A3" s="69" t="s">
        <v>100</v>
      </c>
      <c r="B3" s="69"/>
      <c r="C3" s="69"/>
      <c r="D3" s="69"/>
      <c r="E3" s="69"/>
      <c r="F3" s="69"/>
      <c r="G3" s="69"/>
    </row>
    <row r="4" spans="1:17">
      <c r="A4" s="62"/>
      <c r="B4" s="62"/>
      <c r="C4" s="62"/>
      <c r="D4" s="62"/>
      <c r="E4" s="62"/>
      <c r="F4" s="62"/>
      <c r="G4" s="62"/>
    </row>
    <row r="5" spans="1:17">
      <c r="A5" s="66" t="s">
        <v>34</v>
      </c>
      <c r="B5" s="66"/>
      <c r="D5" s="72" t="s">
        <v>84</v>
      </c>
      <c r="E5" s="73"/>
      <c r="F5" s="73"/>
      <c r="G5" s="77"/>
      <c r="L5" s="53"/>
      <c r="M5" s="53"/>
    </row>
    <row r="6" spans="1:17" ht="21" customHeight="1">
      <c r="A6" s="66" t="s">
        <v>35</v>
      </c>
      <c r="B6" s="66" t="s">
        <v>69</v>
      </c>
      <c r="D6" s="70" t="s">
        <v>97</v>
      </c>
      <c r="E6" s="70" t="s">
        <v>89</v>
      </c>
      <c r="F6" s="66" t="s">
        <v>83</v>
      </c>
      <c r="G6" s="66"/>
      <c r="L6" s="53"/>
      <c r="M6" s="53"/>
    </row>
    <row r="7" spans="1:17" ht="26.25" customHeight="1">
      <c r="A7" s="70"/>
      <c r="B7" s="70"/>
      <c r="C7" s="51"/>
      <c r="D7" s="71"/>
      <c r="E7" s="71"/>
      <c r="F7" s="44" t="s">
        <v>96</v>
      </c>
      <c r="G7" s="64" t="s">
        <v>86</v>
      </c>
      <c r="H7" s="51"/>
      <c r="I7" s="63"/>
      <c r="J7" s="63"/>
      <c r="K7" s="63"/>
      <c r="L7" s="54"/>
      <c r="M7" s="54"/>
    </row>
    <row r="8" spans="1:17">
      <c r="A8" s="27"/>
      <c r="B8" s="27"/>
      <c r="C8" s="19"/>
      <c r="D8" s="27"/>
      <c r="E8" s="27"/>
      <c r="F8" s="28"/>
      <c r="G8" s="29"/>
      <c r="L8" s="53"/>
      <c r="M8" s="53"/>
    </row>
    <row r="9" spans="1:17">
      <c r="A9" s="30" t="s">
        <v>71</v>
      </c>
      <c r="B9" s="31"/>
      <c r="C9" s="11"/>
      <c r="D9" s="31"/>
      <c r="E9" s="31"/>
      <c r="F9" s="31"/>
      <c r="G9" s="31"/>
      <c r="L9" s="53"/>
      <c r="M9" s="53"/>
    </row>
    <row r="10" spans="1:17">
      <c r="A10" s="48" t="s">
        <v>72</v>
      </c>
      <c r="B10" s="45">
        <v>11000</v>
      </c>
      <c r="C10" s="11"/>
      <c r="D10" s="45">
        <f>B10*0.8</f>
        <v>8800</v>
      </c>
      <c r="E10" s="43">
        <f>D10*0.9</f>
        <v>7920</v>
      </c>
      <c r="F10" s="43">
        <v>890</v>
      </c>
      <c r="G10" s="43">
        <f>+F10*10</f>
        <v>8900</v>
      </c>
      <c r="I10" s="61">
        <v>12300</v>
      </c>
      <c r="J10" s="60">
        <f>+I10*0.8</f>
        <v>9840</v>
      </c>
      <c r="K10" s="60">
        <f>+J10*0.9</f>
        <v>8856</v>
      </c>
      <c r="L10" s="53">
        <f>+K10-G10</f>
        <v>-44</v>
      </c>
      <c r="M10" s="53"/>
      <c r="O10" s="60">
        <v>11000</v>
      </c>
      <c r="Q10" s="61">
        <f>+O10-B10</f>
        <v>0</v>
      </c>
    </row>
    <row r="11" spans="1:17">
      <c r="A11" s="49" t="s">
        <v>93</v>
      </c>
      <c r="B11" s="46">
        <v>10000</v>
      </c>
      <c r="C11" s="11"/>
      <c r="D11" s="45">
        <f t="shared" ref="D11:D12" si="0">B11*0.8</f>
        <v>8000</v>
      </c>
      <c r="E11" s="43">
        <f t="shared" ref="E11:E12" si="1">D11*0.9</f>
        <v>7200</v>
      </c>
      <c r="F11" s="43">
        <v>810</v>
      </c>
      <c r="G11" s="43">
        <f>+F11*10</f>
        <v>8100</v>
      </c>
      <c r="I11" s="61">
        <v>11200</v>
      </c>
      <c r="J11" s="60">
        <f t="shared" ref="J11:J57" si="2">+I11*0.8</f>
        <v>8960</v>
      </c>
      <c r="K11" s="60">
        <f t="shared" ref="K11:K57" si="3">+J11*0.9</f>
        <v>8064</v>
      </c>
      <c r="L11" s="53">
        <f t="shared" ref="L11:L31" si="4">+K11-G11</f>
        <v>-36</v>
      </c>
      <c r="M11" s="53"/>
      <c r="O11" s="60">
        <v>10000</v>
      </c>
      <c r="Q11" s="61">
        <f t="shared" ref="Q11:Q22" si="5">+O11-B11</f>
        <v>0</v>
      </c>
    </row>
    <row r="12" spans="1:17">
      <c r="A12" s="50" t="s">
        <v>94</v>
      </c>
      <c r="B12" s="47">
        <v>12000</v>
      </c>
      <c r="C12" s="11"/>
      <c r="D12" s="43">
        <f t="shared" si="0"/>
        <v>9600</v>
      </c>
      <c r="E12" s="43">
        <f t="shared" si="1"/>
        <v>8640</v>
      </c>
      <c r="F12" s="43">
        <v>970</v>
      </c>
      <c r="G12" s="43">
        <f>+F12*10</f>
        <v>9700</v>
      </c>
      <c r="I12" s="61">
        <v>13450</v>
      </c>
      <c r="J12" s="60">
        <f t="shared" si="2"/>
        <v>10760</v>
      </c>
      <c r="K12" s="60">
        <f t="shared" si="3"/>
        <v>9684</v>
      </c>
      <c r="L12" s="53">
        <f t="shared" si="4"/>
        <v>-16</v>
      </c>
      <c r="M12" s="53"/>
      <c r="O12" s="60">
        <v>12000</v>
      </c>
      <c r="Q12" s="61">
        <f t="shared" si="5"/>
        <v>0</v>
      </c>
    </row>
    <row r="13" spans="1:17">
      <c r="A13" s="34"/>
      <c r="B13" s="31"/>
      <c r="C13" s="11"/>
      <c r="D13" s="31"/>
      <c r="E13" s="31"/>
      <c r="F13" s="31"/>
      <c r="G13" s="31"/>
      <c r="I13" s="61"/>
      <c r="L13" s="53"/>
      <c r="M13" s="53"/>
      <c r="Q13" s="61">
        <f t="shared" si="5"/>
        <v>0</v>
      </c>
    </row>
    <row r="14" spans="1:17">
      <c r="A14" s="55" t="s">
        <v>87</v>
      </c>
      <c r="B14" s="31"/>
      <c r="C14" s="11"/>
      <c r="D14" s="31"/>
      <c r="E14" s="31"/>
      <c r="F14" s="31"/>
      <c r="G14" s="31"/>
      <c r="I14" s="61"/>
      <c r="L14" s="53"/>
      <c r="M14" s="53"/>
      <c r="Q14" s="61">
        <f>+O14-B14</f>
        <v>0</v>
      </c>
    </row>
    <row r="15" spans="1:17">
      <c r="A15" s="42" t="s">
        <v>45</v>
      </c>
      <c r="B15" s="43">
        <v>12000</v>
      </c>
      <c r="C15" s="11"/>
      <c r="D15" s="45">
        <f t="shared" ref="D15:D16" si="6">B15*0.8</f>
        <v>9600</v>
      </c>
      <c r="E15" s="43">
        <f t="shared" ref="E15:E16" si="7">D15*0.9</f>
        <v>8640</v>
      </c>
      <c r="F15" s="43">
        <v>970</v>
      </c>
      <c r="G15" s="43">
        <f>+F15*10</f>
        <v>9700</v>
      </c>
      <c r="I15" s="61">
        <v>13450</v>
      </c>
      <c r="J15" s="60">
        <f t="shared" si="2"/>
        <v>10760</v>
      </c>
      <c r="K15" s="60">
        <f t="shared" si="3"/>
        <v>9684</v>
      </c>
      <c r="L15" s="53">
        <f t="shared" si="4"/>
        <v>-16</v>
      </c>
      <c r="M15" s="53"/>
      <c r="O15" s="60">
        <v>12000</v>
      </c>
      <c r="Q15" s="61">
        <f>+O15-B15</f>
        <v>0</v>
      </c>
    </row>
    <row r="16" spans="1:17">
      <c r="A16" s="42" t="s">
        <v>46</v>
      </c>
      <c r="B16" s="43">
        <v>10000</v>
      </c>
      <c r="C16" s="11"/>
      <c r="D16" s="43">
        <f t="shared" si="6"/>
        <v>8000</v>
      </c>
      <c r="E16" s="43">
        <f t="shared" si="7"/>
        <v>7200</v>
      </c>
      <c r="F16" s="43">
        <v>810</v>
      </c>
      <c r="G16" s="43">
        <f>+F16*10</f>
        <v>8100</v>
      </c>
      <c r="I16" s="61">
        <v>11200</v>
      </c>
      <c r="J16" s="60">
        <f t="shared" si="2"/>
        <v>8960</v>
      </c>
      <c r="K16" s="60">
        <f t="shared" si="3"/>
        <v>8064</v>
      </c>
      <c r="L16" s="53">
        <f t="shared" si="4"/>
        <v>-36</v>
      </c>
      <c r="M16" s="53"/>
      <c r="O16" s="60">
        <v>10000</v>
      </c>
      <c r="Q16" s="61">
        <f>+O16-B16</f>
        <v>0</v>
      </c>
    </row>
    <row r="17" spans="1:17">
      <c r="A17" s="56"/>
      <c r="B17" s="57"/>
      <c r="C17" s="11"/>
      <c r="D17" s="58"/>
      <c r="E17" s="31"/>
      <c r="I17" s="61"/>
      <c r="L17" s="53"/>
      <c r="M17" s="53"/>
      <c r="Q17" s="61">
        <f t="shared" si="5"/>
        <v>0</v>
      </c>
    </row>
    <row r="18" spans="1:17" ht="21" customHeight="1">
      <c r="A18" s="66" t="s">
        <v>34</v>
      </c>
      <c r="B18" s="66"/>
      <c r="D18" s="74" t="s">
        <v>85</v>
      </c>
      <c r="E18" s="75"/>
      <c r="F18" s="75"/>
      <c r="G18" s="76"/>
      <c r="I18" s="61"/>
      <c r="L18" s="53"/>
      <c r="M18" s="53"/>
      <c r="Q18" s="61">
        <f t="shared" si="5"/>
        <v>0</v>
      </c>
    </row>
    <row r="19" spans="1:17" ht="24.75" customHeight="1">
      <c r="A19" s="66" t="s">
        <v>35</v>
      </c>
      <c r="B19" s="66" t="s">
        <v>88</v>
      </c>
      <c r="D19" s="70" t="s">
        <v>97</v>
      </c>
      <c r="E19" s="70" t="s">
        <v>89</v>
      </c>
      <c r="F19" s="72" t="s">
        <v>83</v>
      </c>
      <c r="G19" s="73"/>
      <c r="I19" s="61"/>
      <c r="L19" s="53"/>
      <c r="M19" s="53"/>
      <c r="Q19" s="61"/>
    </row>
    <row r="20" spans="1:17" ht="21" customHeight="1">
      <c r="A20" s="70"/>
      <c r="B20" s="70"/>
      <c r="D20" s="71"/>
      <c r="E20" s="71"/>
      <c r="F20" s="59" t="s">
        <v>96</v>
      </c>
      <c r="G20" s="64" t="s">
        <v>86</v>
      </c>
      <c r="I20" s="61"/>
      <c r="L20" s="53"/>
      <c r="M20" s="53"/>
      <c r="Q20" s="61"/>
    </row>
    <row r="21" spans="1:17" ht="7.5" customHeight="1">
      <c r="A21" s="34"/>
      <c r="B21" s="31"/>
      <c r="C21" s="11"/>
      <c r="D21" s="31"/>
      <c r="E21" s="31"/>
      <c r="F21" s="31"/>
      <c r="G21" s="31"/>
      <c r="I21" s="61"/>
      <c r="L21" s="53"/>
      <c r="M21" s="53"/>
      <c r="Q21" s="61">
        <f t="shared" si="5"/>
        <v>0</v>
      </c>
    </row>
    <row r="22" spans="1:17">
      <c r="A22" s="30" t="s">
        <v>75</v>
      </c>
      <c r="B22" s="31"/>
      <c r="C22" s="11"/>
      <c r="D22" s="31"/>
      <c r="E22" s="31"/>
      <c r="F22" s="31"/>
      <c r="G22" s="31"/>
      <c r="I22" s="61"/>
      <c r="L22" s="53"/>
      <c r="M22" s="53"/>
      <c r="Q22" s="61">
        <f t="shared" si="5"/>
        <v>0</v>
      </c>
    </row>
    <row r="23" spans="1:17">
      <c r="A23" s="52" t="s">
        <v>63</v>
      </c>
      <c r="B23" s="45">
        <v>32400</v>
      </c>
      <c r="C23" s="11"/>
      <c r="D23" s="43">
        <f>B23*0.8</f>
        <v>25920</v>
      </c>
      <c r="E23" s="43">
        <f>D23*0.9</f>
        <v>23328</v>
      </c>
      <c r="F23" s="43">
        <v>2610</v>
      </c>
      <c r="G23" s="43">
        <f>+F23*10</f>
        <v>26100</v>
      </c>
      <c r="I23" s="61">
        <v>36250</v>
      </c>
      <c r="J23" s="60">
        <f t="shared" si="2"/>
        <v>29000</v>
      </c>
      <c r="K23" s="60">
        <f t="shared" si="3"/>
        <v>26100</v>
      </c>
      <c r="L23" s="53">
        <f t="shared" si="4"/>
        <v>0</v>
      </c>
      <c r="M23" s="53"/>
      <c r="O23" s="60">
        <v>64800</v>
      </c>
      <c r="Q23" s="61">
        <f>(O23/2)-B23</f>
        <v>0</v>
      </c>
    </row>
    <row r="24" spans="1:17">
      <c r="A24" s="49" t="s">
        <v>59</v>
      </c>
      <c r="B24" s="46">
        <v>16200</v>
      </c>
      <c r="C24" s="11"/>
      <c r="D24" s="43">
        <f t="shared" ref="D24:D25" si="8">B24*0.8</f>
        <v>12960</v>
      </c>
      <c r="E24" s="43">
        <f t="shared" ref="E24:E25" si="9">D24*0.9</f>
        <v>11664</v>
      </c>
      <c r="F24" s="43">
        <v>1310</v>
      </c>
      <c r="G24" s="43">
        <f>+F24*10</f>
        <v>13100</v>
      </c>
      <c r="I24" s="61">
        <v>18150</v>
      </c>
      <c r="J24" s="60">
        <f t="shared" si="2"/>
        <v>14520</v>
      </c>
      <c r="K24" s="60">
        <f t="shared" si="3"/>
        <v>13068</v>
      </c>
      <c r="L24" s="53">
        <f t="shared" si="4"/>
        <v>-32</v>
      </c>
      <c r="M24" s="53"/>
      <c r="O24" s="60">
        <v>32400</v>
      </c>
      <c r="Q24" s="61">
        <f t="shared" ref="Q24:Q53" si="10">(O24/2)-B24</f>
        <v>0</v>
      </c>
    </row>
    <row r="25" spans="1:17">
      <c r="A25" s="50" t="s">
        <v>60</v>
      </c>
      <c r="B25" s="47">
        <v>16200</v>
      </c>
      <c r="C25" s="11"/>
      <c r="D25" s="43">
        <f t="shared" si="8"/>
        <v>12960</v>
      </c>
      <c r="E25" s="43">
        <f t="shared" si="9"/>
        <v>11664</v>
      </c>
      <c r="F25" s="43">
        <v>1310</v>
      </c>
      <c r="G25" s="43">
        <f>+F25*10</f>
        <v>13100</v>
      </c>
      <c r="I25" s="61">
        <v>18150</v>
      </c>
      <c r="J25" s="60">
        <f t="shared" si="2"/>
        <v>14520</v>
      </c>
      <c r="K25" s="60">
        <f t="shared" si="3"/>
        <v>13068</v>
      </c>
      <c r="L25" s="53">
        <f t="shared" si="4"/>
        <v>-32</v>
      </c>
      <c r="M25" s="53"/>
      <c r="O25" s="60">
        <v>32400</v>
      </c>
      <c r="Q25" s="61">
        <f t="shared" si="10"/>
        <v>0</v>
      </c>
    </row>
    <row r="26" spans="1:17" ht="7.5" customHeight="1">
      <c r="I26" s="61"/>
      <c r="L26" s="53"/>
      <c r="M26" s="53"/>
      <c r="Q26" s="61">
        <f t="shared" si="10"/>
        <v>0</v>
      </c>
    </row>
    <row r="27" spans="1:17" ht="3" customHeight="1">
      <c r="I27" s="61">
        <v>12300</v>
      </c>
      <c r="J27" s="60">
        <f t="shared" si="2"/>
        <v>9840</v>
      </c>
      <c r="K27" s="60">
        <f t="shared" si="3"/>
        <v>8856</v>
      </c>
      <c r="L27" s="53">
        <f t="shared" si="4"/>
        <v>8856</v>
      </c>
      <c r="M27" s="53"/>
      <c r="Q27" s="61">
        <f t="shared" si="10"/>
        <v>0</v>
      </c>
    </row>
    <row r="28" spans="1:17">
      <c r="A28" s="30" t="s">
        <v>77</v>
      </c>
      <c r="I28" s="61"/>
      <c r="L28" s="53"/>
      <c r="M28" s="53"/>
      <c r="Q28" s="61">
        <f t="shared" si="10"/>
        <v>0</v>
      </c>
    </row>
    <row r="29" spans="1:17">
      <c r="A29" s="35" t="s">
        <v>58</v>
      </c>
      <c r="B29" s="45">
        <v>16200</v>
      </c>
      <c r="C29" s="11"/>
      <c r="D29" s="43">
        <f t="shared" ref="D29:D31" si="11">B29*0.8</f>
        <v>12960</v>
      </c>
      <c r="E29" s="43">
        <f t="shared" ref="E29:E31" si="12">D29*0.9</f>
        <v>11664</v>
      </c>
      <c r="F29" s="43">
        <v>1310</v>
      </c>
      <c r="G29" s="43">
        <f>+F29*10</f>
        <v>13100</v>
      </c>
      <c r="I29" s="61">
        <v>18150</v>
      </c>
      <c r="J29" s="60">
        <f t="shared" si="2"/>
        <v>14520</v>
      </c>
      <c r="K29" s="60">
        <f t="shared" si="3"/>
        <v>13068</v>
      </c>
      <c r="L29" s="53">
        <f t="shared" si="4"/>
        <v>-32</v>
      </c>
      <c r="M29" s="53"/>
      <c r="O29" s="60">
        <v>32400</v>
      </c>
      <c r="Q29" s="61">
        <f t="shared" si="10"/>
        <v>0</v>
      </c>
    </row>
    <row r="30" spans="1:17">
      <c r="A30" s="32" t="s">
        <v>54</v>
      </c>
      <c r="B30" s="46">
        <v>16200</v>
      </c>
      <c r="C30" s="11"/>
      <c r="D30" s="43">
        <f t="shared" si="11"/>
        <v>12960</v>
      </c>
      <c r="E30" s="43">
        <f t="shared" si="12"/>
        <v>11664</v>
      </c>
      <c r="F30" s="43">
        <v>1310</v>
      </c>
      <c r="G30" s="43">
        <f t="shared" ref="G30:G31" si="13">+F30*10</f>
        <v>13100</v>
      </c>
      <c r="I30" s="61">
        <v>18150</v>
      </c>
      <c r="J30" s="60">
        <f t="shared" si="2"/>
        <v>14520</v>
      </c>
      <c r="K30" s="60">
        <f t="shared" si="3"/>
        <v>13068</v>
      </c>
      <c r="L30" s="53">
        <f t="shared" si="4"/>
        <v>-32</v>
      </c>
      <c r="M30" s="53"/>
      <c r="O30" s="60">
        <v>32400</v>
      </c>
      <c r="Q30" s="61">
        <f t="shared" si="10"/>
        <v>0</v>
      </c>
    </row>
    <row r="31" spans="1:17">
      <c r="A31" s="33" t="s">
        <v>55</v>
      </c>
      <c r="B31" s="47">
        <v>16200</v>
      </c>
      <c r="C31" s="11"/>
      <c r="D31" s="43">
        <f t="shared" si="11"/>
        <v>12960</v>
      </c>
      <c r="E31" s="43">
        <f t="shared" si="12"/>
        <v>11664</v>
      </c>
      <c r="F31" s="43">
        <v>1310</v>
      </c>
      <c r="G31" s="43">
        <f t="shared" si="13"/>
        <v>13100</v>
      </c>
      <c r="I31" s="61">
        <v>18150</v>
      </c>
      <c r="J31" s="60">
        <f t="shared" si="2"/>
        <v>14520</v>
      </c>
      <c r="K31" s="60">
        <f t="shared" si="3"/>
        <v>13068</v>
      </c>
      <c r="L31" s="53">
        <f t="shared" si="4"/>
        <v>-32</v>
      </c>
      <c r="M31" s="53"/>
      <c r="O31" s="60">
        <v>32400</v>
      </c>
      <c r="Q31" s="61">
        <f t="shared" si="10"/>
        <v>0</v>
      </c>
    </row>
    <row r="32" spans="1:17" ht="7.5" customHeight="1">
      <c r="I32" s="61"/>
      <c r="L32" s="53"/>
      <c r="M32" s="53"/>
      <c r="Q32" s="61">
        <f t="shared" si="10"/>
        <v>0</v>
      </c>
    </row>
    <row r="33" spans="1:17">
      <c r="A33" s="30" t="s">
        <v>79</v>
      </c>
      <c r="B33" s="31"/>
      <c r="I33" s="61"/>
      <c r="L33" s="53"/>
      <c r="M33" s="53"/>
      <c r="Q33" s="61">
        <f t="shared" si="10"/>
        <v>0</v>
      </c>
    </row>
    <row r="34" spans="1:17">
      <c r="A34" s="52" t="s">
        <v>38</v>
      </c>
      <c r="B34" s="45">
        <v>16200</v>
      </c>
      <c r="D34" s="43">
        <f t="shared" ref="D34:D35" si="14">B34*0.8</f>
        <v>12960</v>
      </c>
      <c r="E34" s="43">
        <f t="shared" ref="E34:E35" si="15">D34*0.9</f>
        <v>11664</v>
      </c>
      <c r="F34" s="43">
        <v>1310</v>
      </c>
      <c r="G34" s="43">
        <f>+F34*10</f>
        <v>13100</v>
      </c>
      <c r="I34" s="61">
        <v>18150</v>
      </c>
      <c r="J34" s="60">
        <f t="shared" si="2"/>
        <v>14520</v>
      </c>
      <c r="K34" s="60">
        <f t="shared" si="3"/>
        <v>13068</v>
      </c>
      <c r="L34" s="53">
        <f t="shared" ref="L34:L35" si="16">+K34-G34</f>
        <v>-32</v>
      </c>
      <c r="M34" s="53"/>
      <c r="O34" s="60">
        <v>32400</v>
      </c>
      <c r="Q34" s="61">
        <f t="shared" si="10"/>
        <v>0</v>
      </c>
    </row>
    <row r="35" spans="1:17">
      <c r="A35" s="50" t="s">
        <v>39</v>
      </c>
      <c r="B35" s="47">
        <v>16200</v>
      </c>
      <c r="D35" s="43">
        <f t="shared" si="14"/>
        <v>12960</v>
      </c>
      <c r="E35" s="43">
        <f t="shared" si="15"/>
        <v>11664</v>
      </c>
      <c r="F35" s="43">
        <v>1310</v>
      </c>
      <c r="G35" s="43">
        <f>+F35*10</f>
        <v>13100</v>
      </c>
      <c r="I35" s="61">
        <v>18150</v>
      </c>
      <c r="J35" s="60">
        <f t="shared" si="2"/>
        <v>14520</v>
      </c>
      <c r="K35" s="60">
        <f t="shared" si="3"/>
        <v>13068</v>
      </c>
      <c r="L35" s="53">
        <f t="shared" si="16"/>
        <v>-32</v>
      </c>
      <c r="M35" s="53"/>
      <c r="O35" s="60">
        <v>32400</v>
      </c>
      <c r="Q35" s="61">
        <f t="shared" si="10"/>
        <v>0</v>
      </c>
    </row>
    <row r="36" spans="1:17" ht="7.5" customHeight="1">
      <c r="A36" s="34"/>
      <c r="B36" s="31"/>
      <c r="I36" s="61"/>
      <c r="L36" s="53"/>
      <c r="M36" s="53"/>
      <c r="Q36" s="61">
        <f t="shared" si="10"/>
        <v>0</v>
      </c>
    </row>
    <row r="37" spans="1:17">
      <c r="A37" s="30" t="s">
        <v>80</v>
      </c>
      <c r="B37" s="31"/>
      <c r="I37" s="61"/>
      <c r="L37" s="53"/>
      <c r="M37" s="53"/>
      <c r="Q37" s="61">
        <f t="shared" si="10"/>
        <v>0</v>
      </c>
    </row>
    <row r="38" spans="1:17">
      <c r="A38" s="52" t="s">
        <v>64</v>
      </c>
      <c r="B38" s="45">
        <v>32400</v>
      </c>
      <c r="D38" s="43">
        <f t="shared" ref="D38:D41" si="17">B38*0.8</f>
        <v>25920</v>
      </c>
      <c r="E38" s="43">
        <f t="shared" ref="E38:E41" si="18">D38*0.9</f>
        <v>23328</v>
      </c>
      <c r="F38" s="43">
        <v>2610</v>
      </c>
      <c r="G38" s="43">
        <f>+F38*10</f>
        <v>26100</v>
      </c>
      <c r="I38" s="61">
        <v>36250</v>
      </c>
      <c r="J38" s="60">
        <f t="shared" si="2"/>
        <v>29000</v>
      </c>
      <c r="K38" s="60">
        <f t="shared" si="3"/>
        <v>26100</v>
      </c>
      <c r="L38" s="53">
        <f t="shared" ref="L38:L57" si="19">+K38-G38</f>
        <v>0</v>
      </c>
      <c r="M38" s="53"/>
      <c r="O38" s="60">
        <v>64800</v>
      </c>
      <c r="Q38" s="61">
        <f t="shared" si="10"/>
        <v>0</v>
      </c>
    </row>
    <row r="39" spans="1:17">
      <c r="A39" s="49" t="s">
        <v>49</v>
      </c>
      <c r="B39" s="46">
        <v>16200</v>
      </c>
      <c r="D39" s="43">
        <f t="shared" si="17"/>
        <v>12960</v>
      </c>
      <c r="E39" s="43">
        <f t="shared" si="18"/>
        <v>11664</v>
      </c>
      <c r="F39" s="43">
        <v>1310</v>
      </c>
      <c r="G39" s="43">
        <f>+F39*10</f>
        <v>13100</v>
      </c>
      <c r="I39" s="61">
        <v>18150</v>
      </c>
      <c r="J39" s="60">
        <f t="shared" si="2"/>
        <v>14520</v>
      </c>
      <c r="K39" s="60">
        <f t="shared" si="3"/>
        <v>13068</v>
      </c>
      <c r="L39" s="53">
        <f t="shared" si="19"/>
        <v>-32</v>
      </c>
      <c r="M39" s="53"/>
      <c r="O39" s="60">
        <v>32400</v>
      </c>
      <c r="Q39" s="61">
        <f t="shared" si="10"/>
        <v>0</v>
      </c>
    </row>
    <row r="40" spans="1:17">
      <c r="A40" s="49" t="s">
        <v>50</v>
      </c>
      <c r="B40" s="46">
        <v>16200</v>
      </c>
      <c r="D40" s="43">
        <f t="shared" si="17"/>
        <v>12960</v>
      </c>
      <c r="E40" s="43">
        <f t="shared" si="18"/>
        <v>11664</v>
      </c>
      <c r="F40" s="43">
        <v>1310</v>
      </c>
      <c r="G40" s="43">
        <f>+F40*10</f>
        <v>13100</v>
      </c>
      <c r="I40" s="61">
        <v>18150</v>
      </c>
      <c r="J40" s="60">
        <f t="shared" si="2"/>
        <v>14520</v>
      </c>
      <c r="K40" s="60">
        <f t="shared" si="3"/>
        <v>13068</v>
      </c>
      <c r="L40" s="53">
        <f t="shared" si="19"/>
        <v>-32</v>
      </c>
      <c r="M40" s="53"/>
      <c r="O40" s="60">
        <v>32400</v>
      </c>
      <c r="Q40" s="61">
        <f t="shared" si="10"/>
        <v>0</v>
      </c>
    </row>
    <row r="41" spans="1:17">
      <c r="A41" s="50" t="s">
        <v>51</v>
      </c>
      <c r="B41" s="47">
        <v>16200</v>
      </c>
      <c r="D41" s="43">
        <f t="shared" si="17"/>
        <v>12960</v>
      </c>
      <c r="E41" s="43">
        <f t="shared" si="18"/>
        <v>11664</v>
      </c>
      <c r="F41" s="43">
        <v>1310</v>
      </c>
      <c r="G41" s="43">
        <f>+F41*10</f>
        <v>13100</v>
      </c>
      <c r="I41" s="61">
        <v>18150</v>
      </c>
      <c r="J41" s="60">
        <f t="shared" si="2"/>
        <v>14520</v>
      </c>
      <c r="K41" s="60">
        <f t="shared" si="3"/>
        <v>13068</v>
      </c>
      <c r="L41" s="53">
        <f t="shared" si="19"/>
        <v>-32</v>
      </c>
      <c r="M41" s="53"/>
      <c r="O41" s="60">
        <v>32400</v>
      </c>
      <c r="Q41" s="61">
        <f t="shared" si="10"/>
        <v>0</v>
      </c>
    </row>
    <row r="42" spans="1:17" ht="7.5" customHeight="1">
      <c r="A42" s="30"/>
      <c r="B42" s="31"/>
      <c r="I42" s="61"/>
      <c r="L42" s="53"/>
      <c r="M42" s="53"/>
      <c r="Q42" s="61">
        <f t="shared" si="10"/>
        <v>0</v>
      </c>
    </row>
    <row r="43" spans="1:17">
      <c r="A43" s="30" t="s">
        <v>81</v>
      </c>
      <c r="B43" s="31"/>
      <c r="I43" s="61"/>
      <c r="L43" s="53"/>
      <c r="M43" s="53"/>
      <c r="Q43" s="61">
        <f t="shared" si="10"/>
        <v>0</v>
      </c>
    </row>
    <row r="44" spans="1:17">
      <c r="A44" s="36" t="s">
        <v>36</v>
      </c>
      <c r="B44" s="37">
        <v>16200</v>
      </c>
      <c r="D44" s="43">
        <f t="shared" ref="D44:D47" si="20">B44*0.8</f>
        <v>12960</v>
      </c>
      <c r="E44" s="43">
        <f t="shared" ref="E44:E47" si="21">D44*0.9</f>
        <v>11664</v>
      </c>
      <c r="F44" s="43">
        <v>1310</v>
      </c>
      <c r="G44" s="43">
        <f>+F44*10</f>
        <v>13100</v>
      </c>
      <c r="I44" s="61">
        <v>18150</v>
      </c>
      <c r="J44" s="60">
        <f t="shared" si="2"/>
        <v>14520</v>
      </c>
      <c r="K44" s="60">
        <f t="shared" si="3"/>
        <v>13068</v>
      </c>
      <c r="L44" s="53">
        <f t="shared" si="19"/>
        <v>-32</v>
      </c>
      <c r="M44" s="53"/>
      <c r="O44" s="60">
        <v>32400</v>
      </c>
      <c r="Q44" s="61">
        <f t="shared" si="10"/>
        <v>0</v>
      </c>
    </row>
    <row r="45" spans="1:17">
      <c r="A45" s="38" t="s">
        <v>37</v>
      </c>
      <c r="B45" s="39">
        <v>16200</v>
      </c>
      <c r="D45" s="43">
        <f t="shared" si="20"/>
        <v>12960</v>
      </c>
      <c r="E45" s="43">
        <f t="shared" si="21"/>
        <v>11664</v>
      </c>
      <c r="F45" s="43">
        <v>1310</v>
      </c>
      <c r="G45" s="43">
        <f t="shared" ref="G45:G47" si="22">+F45*10</f>
        <v>13100</v>
      </c>
      <c r="I45" s="61">
        <v>18150</v>
      </c>
      <c r="J45" s="60">
        <f t="shared" si="2"/>
        <v>14520</v>
      </c>
      <c r="K45" s="60">
        <f t="shared" si="3"/>
        <v>13068</v>
      </c>
      <c r="L45" s="53">
        <f t="shared" si="19"/>
        <v>-32</v>
      </c>
      <c r="M45" s="53"/>
      <c r="O45" s="60">
        <v>32400</v>
      </c>
      <c r="Q45" s="61">
        <f t="shared" si="10"/>
        <v>0</v>
      </c>
    </row>
    <row r="46" spans="1:17">
      <c r="A46" s="38" t="s">
        <v>52</v>
      </c>
      <c r="B46" s="39">
        <v>16200</v>
      </c>
      <c r="D46" s="43">
        <f t="shared" si="20"/>
        <v>12960</v>
      </c>
      <c r="E46" s="43">
        <f t="shared" si="21"/>
        <v>11664</v>
      </c>
      <c r="F46" s="43">
        <v>1310</v>
      </c>
      <c r="G46" s="43">
        <f t="shared" si="22"/>
        <v>13100</v>
      </c>
      <c r="I46" s="61">
        <v>18150</v>
      </c>
      <c r="J46" s="60">
        <f t="shared" si="2"/>
        <v>14520</v>
      </c>
      <c r="K46" s="60">
        <f t="shared" si="3"/>
        <v>13068</v>
      </c>
      <c r="L46" s="53">
        <f t="shared" si="19"/>
        <v>-32</v>
      </c>
      <c r="M46" s="53"/>
      <c r="O46" s="60">
        <v>32400</v>
      </c>
      <c r="Q46" s="61">
        <f t="shared" si="10"/>
        <v>0</v>
      </c>
    </row>
    <row r="47" spans="1:17">
      <c r="A47" s="40" t="s">
        <v>53</v>
      </c>
      <c r="B47" s="41">
        <v>16200</v>
      </c>
      <c r="D47" s="43">
        <f t="shared" si="20"/>
        <v>12960</v>
      </c>
      <c r="E47" s="43">
        <f t="shared" si="21"/>
        <v>11664</v>
      </c>
      <c r="F47" s="43">
        <v>1310</v>
      </c>
      <c r="G47" s="43">
        <f t="shared" si="22"/>
        <v>13100</v>
      </c>
      <c r="I47" s="61">
        <v>18150</v>
      </c>
      <c r="J47" s="60">
        <f t="shared" si="2"/>
        <v>14520</v>
      </c>
      <c r="K47" s="60">
        <f t="shared" si="3"/>
        <v>13068</v>
      </c>
      <c r="L47" s="53">
        <f t="shared" si="19"/>
        <v>-32</v>
      </c>
      <c r="M47" s="53"/>
      <c r="O47" s="60">
        <v>32400</v>
      </c>
      <c r="Q47" s="61">
        <f t="shared" si="10"/>
        <v>0</v>
      </c>
    </row>
    <row r="48" spans="1:17" ht="7.5" customHeight="1">
      <c r="A48" s="34"/>
      <c r="B48" s="31"/>
      <c r="I48" s="61"/>
      <c r="L48" s="53"/>
      <c r="M48" s="53"/>
      <c r="Q48" s="61">
        <f t="shared" si="10"/>
        <v>0</v>
      </c>
    </row>
    <row r="49" spans="1:17">
      <c r="A49" s="30" t="s">
        <v>82</v>
      </c>
      <c r="B49" s="31"/>
      <c r="I49" s="61"/>
      <c r="L49" s="53"/>
      <c r="M49" s="53"/>
      <c r="Q49" s="61">
        <f t="shared" si="10"/>
        <v>0</v>
      </c>
    </row>
    <row r="50" spans="1:17">
      <c r="A50" s="52" t="s">
        <v>43</v>
      </c>
      <c r="B50" s="45">
        <v>16200</v>
      </c>
      <c r="D50" s="43">
        <f t="shared" ref="D50:D51" si="23">B50*0.8</f>
        <v>12960</v>
      </c>
      <c r="E50" s="43">
        <f t="shared" ref="E50:E51" si="24">D50*0.9</f>
        <v>11664</v>
      </c>
      <c r="F50" s="43">
        <v>1310</v>
      </c>
      <c r="G50" s="43">
        <f t="shared" ref="G50:G51" si="25">+F50*10</f>
        <v>13100</v>
      </c>
      <c r="I50" s="61">
        <v>12300</v>
      </c>
      <c r="J50" s="60">
        <f t="shared" si="2"/>
        <v>9840</v>
      </c>
      <c r="K50" s="60">
        <f t="shared" si="3"/>
        <v>8856</v>
      </c>
      <c r="L50" s="53">
        <f t="shared" si="19"/>
        <v>-4244</v>
      </c>
      <c r="M50" s="53"/>
      <c r="O50" s="60">
        <v>32400</v>
      </c>
      <c r="Q50" s="61">
        <f t="shared" si="10"/>
        <v>0</v>
      </c>
    </row>
    <row r="51" spans="1:17">
      <c r="A51" s="50" t="s">
        <v>44</v>
      </c>
      <c r="B51" s="47">
        <v>16200</v>
      </c>
      <c r="D51" s="43">
        <f t="shared" si="23"/>
        <v>12960</v>
      </c>
      <c r="E51" s="43">
        <f t="shared" si="24"/>
        <v>11664</v>
      </c>
      <c r="F51" s="43">
        <v>1310</v>
      </c>
      <c r="G51" s="43">
        <f t="shared" si="25"/>
        <v>13100</v>
      </c>
      <c r="I51" s="61">
        <v>12300</v>
      </c>
      <c r="J51" s="60">
        <f t="shared" si="2"/>
        <v>9840</v>
      </c>
      <c r="K51" s="60">
        <f t="shared" si="3"/>
        <v>8856</v>
      </c>
      <c r="L51" s="53">
        <f t="shared" si="19"/>
        <v>-4244</v>
      </c>
      <c r="M51" s="53"/>
      <c r="O51" s="60">
        <v>32400</v>
      </c>
      <c r="Q51" s="61">
        <f t="shared" si="10"/>
        <v>0</v>
      </c>
    </row>
    <row r="52" spans="1:17" ht="7.5" customHeight="1">
      <c r="A52" s="11"/>
      <c r="B52" s="31"/>
      <c r="I52" s="61"/>
      <c r="L52" s="53"/>
      <c r="M52" s="53"/>
      <c r="Q52" s="61">
        <f t="shared" si="10"/>
        <v>0</v>
      </c>
    </row>
    <row r="53" spans="1:17">
      <c r="A53" s="42" t="s">
        <v>61</v>
      </c>
      <c r="B53" s="43">
        <v>16200</v>
      </c>
      <c r="D53" s="43">
        <f t="shared" ref="D53" si="26">B53*0.8</f>
        <v>12960</v>
      </c>
      <c r="E53" s="43">
        <f t="shared" ref="E53" si="27">D53*0.9</f>
        <v>11664</v>
      </c>
      <c r="F53" s="43">
        <v>1310</v>
      </c>
      <c r="G53" s="43">
        <f>+F53*10</f>
        <v>13100</v>
      </c>
      <c r="I53" s="61">
        <v>12300</v>
      </c>
      <c r="J53" s="60">
        <f t="shared" si="2"/>
        <v>9840</v>
      </c>
      <c r="K53" s="60">
        <f t="shared" si="3"/>
        <v>8856</v>
      </c>
      <c r="L53" s="53">
        <f t="shared" si="19"/>
        <v>-4244</v>
      </c>
      <c r="M53" s="53"/>
      <c r="O53" s="60">
        <v>32400</v>
      </c>
      <c r="Q53" s="61">
        <f t="shared" si="10"/>
        <v>0</v>
      </c>
    </row>
    <row r="54" spans="1:17">
      <c r="I54" s="61"/>
      <c r="L54" s="53"/>
      <c r="Q54" s="61"/>
    </row>
    <row r="55" spans="1:17">
      <c r="A55" s="30" t="s">
        <v>90</v>
      </c>
      <c r="B55" s="31"/>
      <c r="I55" s="61"/>
      <c r="L55" s="53"/>
      <c r="Q55" s="61"/>
    </row>
    <row r="56" spans="1:17">
      <c r="A56" s="52" t="s">
        <v>91</v>
      </c>
      <c r="B56" s="45">
        <v>16200</v>
      </c>
      <c r="D56" s="43">
        <f t="shared" ref="D56:D57" si="28">B56*0.8</f>
        <v>12960</v>
      </c>
      <c r="E56" s="43">
        <f t="shared" ref="E56:E57" si="29">D56*0.9</f>
        <v>11664</v>
      </c>
      <c r="F56" s="43">
        <v>1310</v>
      </c>
      <c r="G56" s="43">
        <f t="shared" ref="G56:G57" si="30">+F56*10</f>
        <v>13100</v>
      </c>
      <c r="I56" s="61">
        <v>12300</v>
      </c>
      <c r="J56" s="60">
        <f t="shared" si="2"/>
        <v>9840</v>
      </c>
      <c r="K56" s="60">
        <f t="shared" si="3"/>
        <v>8856</v>
      </c>
      <c r="L56" s="53">
        <f t="shared" si="19"/>
        <v>-4244</v>
      </c>
      <c r="Q56" s="61"/>
    </row>
    <row r="57" spans="1:17">
      <c r="A57" s="50" t="s">
        <v>92</v>
      </c>
      <c r="B57" s="47">
        <v>16200</v>
      </c>
      <c r="D57" s="43">
        <f t="shared" si="28"/>
        <v>12960</v>
      </c>
      <c r="E57" s="43">
        <f t="shared" si="29"/>
        <v>11664</v>
      </c>
      <c r="F57" s="43">
        <v>1310</v>
      </c>
      <c r="G57" s="43">
        <f t="shared" si="30"/>
        <v>13100</v>
      </c>
      <c r="I57" s="61">
        <v>12300</v>
      </c>
      <c r="J57" s="60">
        <f t="shared" si="2"/>
        <v>9840</v>
      </c>
      <c r="K57" s="60">
        <f t="shared" si="3"/>
        <v>8856</v>
      </c>
      <c r="L57" s="53">
        <f t="shared" si="19"/>
        <v>-4244</v>
      </c>
      <c r="Q57" s="61"/>
    </row>
    <row r="58" spans="1:17">
      <c r="A58" s="11"/>
      <c r="B58" s="31"/>
      <c r="I58" s="61"/>
      <c r="L58" s="53"/>
      <c r="Q58" s="61"/>
    </row>
    <row r="59" spans="1:17">
      <c r="A59" s="26" t="s">
        <v>95</v>
      </c>
      <c r="I59" s="61"/>
      <c r="L59" s="53"/>
      <c r="Q59" s="61"/>
    </row>
    <row r="60" spans="1:17">
      <c r="A60" s="78" t="s">
        <v>101</v>
      </c>
      <c r="B60" s="78"/>
      <c r="C60" s="78"/>
      <c r="D60" s="78"/>
      <c r="E60" s="78"/>
      <c r="F60" s="78"/>
      <c r="G60" s="78"/>
      <c r="I60" s="61"/>
      <c r="L60" s="53"/>
      <c r="Q60" s="61"/>
    </row>
    <row r="61" spans="1:17">
      <c r="A61" s="67"/>
      <c r="B61" s="67"/>
      <c r="C61" s="67"/>
      <c r="D61" s="67"/>
      <c r="E61" s="67"/>
      <c r="F61" s="67"/>
      <c r="G61" s="67"/>
      <c r="I61" s="61"/>
      <c r="L61" s="53"/>
      <c r="Q61" s="61"/>
    </row>
    <row r="62" spans="1:17">
      <c r="A62" s="67"/>
      <c r="B62" s="67"/>
      <c r="C62" s="67"/>
      <c r="D62" s="67"/>
      <c r="E62" s="67"/>
      <c r="F62" s="67"/>
      <c r="G62" s="67"/>
      <c r="L62" s="53"/>
      <c r="Q62" s="61"/>
    </row>
    <row r="63" spans="1:17">
      <c r="A63" s="68"/>
      <c r="B63" s="68"/>
      <c r="C63" s="68"/>
      <c r="D63" s="68"/>
      <c r="E63" s="68"/>
      <c r="F63" s="68"/>
      <c r="G63" s="68"/>
      <c r="L63" s="53"/>
      <c r="Q63" s="61"/>
    </row>
    <row r="64" spans="1:17">
      <c r="L64" s="53"/>
      <c r="Q64" s="61"/>
    </row>
    <row r="65" spans="17:17">
      <c r="Q65" s="61"/>
    </row>
    <row r="66" spans="17:17">
      <c r="Q66" s="61"/>
    </row>
    <row r="67" spans="17:17">
      <c r="Q67" s="61"/>
    </row>
    <row r="68" spans="17:17">
      <c r="Q68" s="61"/>
    </row>
    <row r="69" spans="17:17">
      <c r="Q69" s="61"/>
    </row>
    <row r="70" spans="17:17">
      <c r="Q70" s="61"/>
    </row>
    <row r="71" spans="17:17">
      <c r="Q71" s="61"/>
    </row>
    <row r="72" spans="17:17">
      <c r="Q72" s="61"/>
    </row>
    <row r="73" spans="17:17">
      <c r="Q73" s="61"/>
    </row>
    <row r="74" spans="17:17">
      <c r="Q74" s="61"/>
    </row>
    <row r="75" spans="17:17">
      <c r="Q75" s="61"/>
    </row>
    <row r="76" spans="17:17">
      <c r="Q76" s="61"/>
    </row>
    <row r="77" spans="17:17">
      <c r="Q77" s="61">
        <f t="shared" ref="Q77:Q80" si="31">+O77-B77</f>
        <v>0</v>
      </c>
    </row>
    <row r="78" spans="17:17">
      <c r="Q78" s="61">
        <f t="shared" si="31"/>
        <v>0</v>
      </c>
    </row>
    <row r="79" spans="17:17">
      <c r="Q79" s="61">
        <f t="shared" si="31"/>
        <v>0</v>
      </c>
    </row>
    <row r="80" spans="17:17">
      <c r="Q80" s="61">
        <f t="shared" si="31"/>
        <v>0</v>
      </c>
    </row>
  </sheetData>
  <mergeCells count="21">
    <mergeCell ref="A1:G1"/>
    <mergeCell ref="E6:E7"/>
    <mergeCell ref="A60:G60"/>
    <mergeCell ref="A61:G61"/>
    <mergeCell ref="E19:E20"/>
    <mergeCell ref="A18:B18"/>
    <mergeCell ref="F19:G19"/>
    <mergeCell ref="A19:A20"/>
    <mergeCell ref="B19:B20"/>
    <mergeCell ref="D19:D20"/>
    <mergeCell ref="D18:G18"/>
    <mergeCell ref="A5:B5"/>
    <mergeCell ref="D5:G5"/>
    <mergeCell ref="A6:A7"/>
    <mergeCell ref="B6:B7"/>
    <mergeCell ref="D6:D7"/>
    <mergeCell ref="F6:G6"/>
    <mergeCell ref="A62:G62"/>
    <mergeCell ref="A63:G63"/>
    <mergeCell ref="A2:G2"/>
    <mergeCell ref="A3:G3"/>
  </mergeCells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.</vt:lpstr>
      <vt:lpstr>Sheet1</vt:lpstr>
      <vt:lpstr>kontrol sayfası</vt:lpstr>
      <vt:lpstr>,</vt:lpstr>
      <vt:lpstr>ISMMMO-UCRETLER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Zekiye BAHADIR</dc:creator>
  <cp:lastModifiedBy>suat teker</cp:lastModifiedBy>
  <cp:lastPrinted>2018-07-20T10:11:07Z</cp:lastPrinted>
  <dcterms:created xsi:type="dcterms:W3CDTF">2018-06-04T05:53:08Z</dcterms:created>
  <dcterms:modified xsi:type="dcterms:W3CDTF">2018-08-01T13:07:14Z</dcterms:modified>
</cp:coreProperties>
</file>